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xr:revisionPtr revIDLastSave="0" documentId="8_{755E7B69-FF68-4042-9FFD-D06F2BC29693}" xr6:coauthVersionLast="47" xr6:coauthVersionMax="47" xr10:uidLastSave="{00000000-0000-0000-0000-000000000000}"/>
  <bookViews>
    <workbookView xWindow="-195" yWindow="-195" windowWidth="13170" windowHeight="7890" xr2:uid="{00000000-000D-0000-FFFF-FFFF00000000}"/>
  </bookViews>
  <sheets>
    <sheet name="Page1&amp;2 " sheetId="1" r:id="rId1"/>
    <sheet name="Page5" sheetId="3" r:id="rId2"/>
    <sheet name="DATA" sheetId="5" state="veryHidden" r:id="rId3"/>
  </sheets>
  <definedNames>
    <definedName name="AR">DATA!$A$275:$O$320</definedName>
    <definedName name="AVG">IFERROR(SUM([0]!TAX/[0]!INC),"")</definedName>
    <definedName name="FORM16">IF('Page1&amp;2 '!A1048576&gt;0,'Page1&amp;2 '!A1048575+'Page1&amp;2 '!A1048576,'Page1&amp;2 '!A1048575-'Page1&amp;2 '!A1048576)</definedName>
    <definedName name="GK">DATA!$A$1:$O$269</definedName>
    <definedName name="INC">'Page1&amp;2 '!$K$55</definedName>
    <definedName name="_xlnm.Print_Area" localSheetId="0">'Page1&amp;2 '!$A$1:$K$80</definedName>
    <definedName name="TAX">'Page1&amp;2 '!$K$70</definedName>
    <definedName name="Z_A3C31368_8BD7_480F_90CE_D418C8074156_.wvu.Cols" localSheetId="0" hidden="1">'Page1&amp;2 '!$M:$XFD</definedName>
    <definedName name="Z_A3C31368_8BD7_480F_90CE_D418C8074156_.wvu.Cols" localSheetId="1" hidden="1">Page5!$Y:$XFD</definedName>
    <definedName name="Z_A3C31368_8BD7_480F_90CE_D418C8074156_.wvu.PrintArea" localSheetId="0" hidden="1">'Page1&amp;2 '!$A$2:$K$80</definedName>
    <definedName name="Z_A3C31368_8BD7_480F_90CE_D418C8074156_.wvu.Rows" localSheetId="0" hidden="1">'Page1&amp;2 '!$85:$1048576</definedName>
    <definedName name="Z_A3C31368_8BD7_480F_90CE_D418C8074156_.wvu.Rows" localSheetId="1" hidden="1">Page5!$54:$1048576,Page5!$26:$26,Page5!$28:$29,Page5!$32:$32,Page5!$35:$44,Page5!$46:$53</definedName>
  </definedNames>
  <calcPr calcId="191028"/>
  <customWorkbookViews>
    <customWorkbookView name="Govt college of Technology - Personal View" guid="{A3C31368-8BD7-480F-90CE-D418C8074156}" mergeInterval="0" personalView="1" maximized="1" windowWidth="1350" windowHeight="53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D8" i="3"/>
  <c r="J8" i="3"/>
  <c r="D9" i="3"/>
  <c r="J9" i="3"/>
  <c r="D10" i="3"/>
  <c r="J10" i="3"/>
  <c r="D11" i="3"/>
  <c r="J11" i="3"/>
  <c r="D12" i="3"/>
  <c r="J12" i="3"/>
  <c r="D13" i="3"/>
  <c r="J13" i="3"/>
  <c r="D14" i="3"/>
  <c r="J14" i="3"/>
  <c r="D15" i="3"/>
  <c r="J15" i="3"/>
  <c r="D16" i="3"/>
  <c r="J16" i="3"/>
  <c r="D17" i="3"/>
  <c r="J17" i="3"/>
  <c r="J18" i="3"/>
  <c r="J19" i="3"/>
  <c r="J20" i="3"/>
  <c r="J21" i="3"/>
  <c r="J22" i="3"/>
  <c r="J23" i="3"/>
  <c r="J24" i="3"/>
  <c r="D79" i="1"/>
  <c r="P25" i="3"/>
  <c r="R25" i="3"/>
  <c r="S25" i="3"/>
  <c r="T25" i="3"/>
  <c r="U25" i="3"/>
  <c r="V25" i="3"/>
  <c r="W25" i="3"/>
  <c r="D6" i="1"/>
  <c r="D5" i="1"/>
  <c r="Q16" i="3"/>
  <c r="Q17" i="3"/>
  <c r="Q18" i="3"/>
  <c r="Q19" i="3"/>
  <c r="Q20" i="3"/>
  <c r="Q21" i="3"/>
  <c r="Q22" i="3"/>
  <c r="Q23" i="3"/>
  <c r="Q24" i="3"/>
  <c r="D7" i="3"/>
  <c r="J7" i="3"/>
  <c r="D6" i="3"/>
  <c r="Q7" i="3"/>
  <c r="Q8" i="3"/>
  <c r="Q9" i="3"/>
  <c r="Q10" i="3"/>
  <c r="Q11" i="3"/>
  <c r="Q12" i="3"/>
  <c r="Q13" i="3"/>
  <c r="Q14" i="3"/>
  <c r="Q15" i="3"/>
  <c r="Q6" i="3"/>
  <c r="O25" i="3"/>
  <c r="N25" i="3"/>
  <c r="M25" i="3"/>
  <c r="K25" i="3"/>
  <c r="H25" i="3"/>
  <c r="G25" i="3"/>
  <c r="F25" i="3"/>
  <c r="E25" i="3"/>
  <c r="I60" i="1"/>
  <c r="D7" i="1"/>
  <c r="C25" i="3"/>
  <c r="W18" i="3"/>
  <c r="I26" i="1"/>
  <c r="I14" i="1"/>
  <c r="I20" i="1"/>
  <c r="I21" i="1"/>
  <c r="K72" i="1"/>
  <c r="D25" i="3"/>
  <c r="J25" i="3"/>
  <c r="K8" i="1"/>
  <c r="K14" i="1"/>
  <c r="Q25" i="3"/>
  <c r="K73" i="1"/>
  <c r="I35" i="1"/>
  <c r="L25" i="3"/>
  <c r="I34" i="1"/>
  <c r="I43" i="1"/>
  <c r="J6" i="3"/>
  <c r="I47" i="1"/>
  <c r="I48" i="1"/>
  <c r="I54" i="1"/>
  <c r="K15" i="1"/>
  <c r="K21" i="1"/>
  <c r="K26" i="1"/>
  <c r="K55" i="1"/>
  <c r="I63" i="1"/>
  <c r="K54" i="1"/>
  <c r="I62" i="1"/>
  <c r="A58" i="1"/>
  <c r="I61" i="1"/>
  <c r="K66" i="1"/>
  <c r="K67" i="1"/>
  <c r="K68" i="1"/>
  <c r="K74" i="1"/>
  <c r="K69" i="1"/>
  <c r="K75" i="1"/>
  <c r="K70" i="1"/>
</calcChain>
</file>

<file path=xl/sharedStrings.xml><?xml version="1.0" encoding="utf-8"?>
<sst xmlns="http://schemas.openxmlformats.org/spreadsheetml/2006/main" count="483" uniqueCount="414">
  <si>
    <t>TOTAL  Rs.</t>
  </si>
  <si>
    <t>Nil</t>
  </si>
  <si>
    <t>Rs.</t>
  </si>
  <si>
    <t>DEDUCTIONS</t>
  </si>
  <si>
    <t>GROSS SALARY INCOME  (1 - 2)</t>
  </si>
  <si>
    <t>TAXABLE SALARY INCOME [ 3 - 4 ]</t>
  </si>
  <si>
    <t>C.T.D.</t>
  </si>
  <si>
    <t>F.</t>
  </si>
  <si>
    <t>A.</t>
  </si>
  <si>
    <t>C.</t>
  </si>
  <si>
    <t>D.</t>
  </si>
  <si>
    <t>E.</t>
  </si>
  <si>
    <t>B.</t>
  </si>
  <si>
    <t>G.</t>
  </si>
  <si>
    <t>Interest  accrued  on  NSC's</t>
  </si>
  <si>
    <t>H.</t>
  </si>
  <si>
    <t>I.</t>
  </si>
  <si>
    <t>J.</t>
  </si>
  <si>
    <t>Equitity  Linked  Saving  Scheme (ELSS)</t>
  </si>
  <si>
    <t>K.</t>
  </si>
  <si>
    <t>Subscription to Equity  shares / Debentures  or Units  of  Intrastructure  sector  (Like ICICI,  IDBI  Infrastructure  bonds)</t>
  </si>
  <si>
    <t>L.</t>
  </si>
  <si>
    <t>(vii)</t>
  </si>
  <si>
    <t>(viii)</t>
  </si>
  <si>
    <t>(ix)</t>
  </si>
  <si>
    <t>TAXABLE  INCOME</t>
  </si>
  <si>
    <t>INCOME  TAX  RATE</t>
  </si>
  <si>
    <t>Total  Tax  Payable</t>
  </si>
  <si>
    <t>NSC  VIII  Issue</t>
  </si>
  <si>
    <t xml:space="preserve">Designation  </t>
  </si>
  <si>
    <t xml:space="preserve">Name          </t>
  </si>
  <si>
    <t>(vi)</t>
  </si>
  <si>
    <t>TOTAL</t>
  </si>
  <si>
    <t xml:space="preserve">PAN No.         </t>
  </si>
  <si>
    <t>TAN No.</t>
  </si>
  <si>
    <t>INCOME  TAX  CALCULATION  STATEMENT</t>
  </si>
  <si>
    <t>I PAGE TOTAL                                             B/F</t>
  </si>
  <si>
    <t xml:space="preserve">I PAGE TOTAL                                             C/O </t>
  </si>
  <si>
    <t>Table  2 : Education Cess</t>
  </si>
  <si>
    <t>NHIS</t>
  </si>
  <si>
    <t>GOVERNMENT COLLEGE OF TECHNOLOGY</t>
  </si>
  <si>
    <t>COIMBATORE 641 013</t>
  </si>
  <si>
    <t>Upto  Rs.2,50,000</t>
  </si>
  <si>
    <t>Rs.2,50,001  to  Rs.5,00,000</t>
  </si>
  <si>
    <t>STATEMENT SHOWING THE PAY AND OTHER ALLOWANCES DRAWN AND DEDUCTIONS PARTICULARS</t>
  </si>
  <si>
    <t>Repayment  of  Housing  Loan (for Principal Max Rs.1'50'000/-)</t>
  </si>
  <si>
    <t>5%  of  the  amt  exceeding  Rs.2,50,000</t>
  </si>
  <si>
    <t>Less: Rebate u/s 87A (Rs.12500/-)
(Applicable if the Total Taxable Income does not exceed Rs.5,00,000/-)</t>
  </si>
  <si>
    <t>Education  cess of  4% is payable on  total tax</t>
  </si>
  <si>
    <t>PLI</t>
  </si>
  <si>
    <t>Rs.5,00,001  to  Rs.10,00,000</t>
  </si>
  <si>
    <t>Rs.12,500 + 20% of amt exceeding Rs.5,00,000</t>
  </si>
  <si>
    <t>Exceeding  Rs.10,00,000</t>
  </si>
  <si>
    <t>Rs.1,12,500 + 30% of the amt exceeding Rs.10,00,000</t>
  </si>
  <si>
    <t>Deduction u/s 80C, 80D are permitted as usual</t>
  </si>
  <si>
    <t>OLD REGIME</t>
  </si>
  <si>
    <t>CPS</t>
  </si>
  <si>
    <t>SPF</t>
  </si>
  <si>
    <t>FBF</t>
  </si>
  <si>
    <t>GPF</t>
  </si>
  <si>
    <t>Tuition  Fees (Please  Refer  page  No.3  Note. No.2)</t>
  </si>
  <si>
    <t>TFC</t>
  </si>
  <si>
    <t>BONUS</t>
  </si>
  <si>
    <t>EXAM</t>
  </si>
  <si>
    <t>REM. TAXES</t>
  </si>
  <si>
    <t>GROSS TOTAL</t>
  </si>
  <si>
    <t>LESS:</t>
  </si>
  <si>
    <t>Others (Please specify)</t>
  </si>
  <si>
    <t xml:space="preserve">Income from House property </t>
  </si>
  <si>
    <t xml:space="preserve">Actual Rent Paid </t>
  </si>
  <si>
    <t xml:space="preserve">Less:10% of (Pay + DA) </t>
  </si>
  <si>
    <t xml:space="preserve">( A - B ) </t>
  </si>
  <si>
    <t>Actual HRA received</t>
  </si>
  <si>
    <t>Standard Deduction under IT Rules u/s 16 (ia)</t>
  </si>
  <si>
    <t>Professional Tax  u/s 16 (iii)</t>
  </si>
  <si>
    <t>Conveyance Allowance u/s 10(14)</t>
  </si>
  <si>
    <t>(ii)</t>
  </si>
  <si>
    <t>(iii)</t>
  </si>
  <si>
    <t>(iv)</t>
  </si>
  <si>
    <t>GROSS  TOTAL  INCOME  [ 5 + 6 ]</t>
  </si>
  <si>
    <t>(xii)</t>
  </si>
  <si>
    <t>(xi)</t>
  </si>
  <si>
    <t>HBA FBF</t>
  </si>
  <si>
    <t>CAS ARR.</t>
  </si>
  <si>
    <t>INCR ARR.</t>
  </si>
  <si>
    <t>S.P.F, F.B.F &amp; HBA F.B.F</t>
  </si>
  <si>
    <t>Tax  payable  on  Taxable  Income</t>
  </si>
  <si>
    <t>(v)</t>
  </si>
  <si>
    <t>(x)</t>
  </si>
  <si>
    <t>PAN. No.</t>
  </si>
  <si>
    <t>Any Other income ( Interest in savings bank, Interest on fixed deposit, Dividend, NSC Interest, Interest on PCA arrs, Agricultural Income,etc..</t>
  </si>
  <si>
    <t>ADD: (OTHER SOURCE OF INCOME)</t>
  </si>
  <si>
    <t>LIC, PLI, RPLI, PPF, SSY, UTI (ULIP) Premium  (  )</t>
  </si>
  <si>
    <t>CMBO 03224 E</t>
  </si>
  <si>
    <t>Consult 1</t>
  </si>
  <si>
    <t>Testing 1</t>
  </si>
  <si>
    <t>TNEA</t>
  </si>
  <si>
    <t>Hostel</t>
  </si>
  <si>
    <t>Others</t>
  </si>
  <si>
    <t>Professional Tax</t>
  </si>
  <si>
    <t>INCOME  TAX                                                      Rs.</t>
  </si>
  <si>
    <t>R.THIRUVENKATASUBRAMANIAN</t>
  </si>
  <si>
    <t>GRAND TOTAL [ SUM  OF 8(i) TO 8(xii) ]</t>
  </si>
  <si>
    <t>B.NITHYAKALYANI</t>
  </si>
  <si>
    <t>P.S.VIMALARANI</t>
  </si>
  <si>
    <t>D.SATHYA</t>
  </si>
  <si>
    <t>N.SIVASUBRAMANI</t>
  </si>
  <si>
    <t>M.NITHYA</t>
  </si>
  <si>
    <t>C.KAVERI</t>
  </si>
  <si>
    <t>S.MAHENDRAN</t>
  </si>
  <si>
    <t>P.R.RANGASAMY</t>
  </si>
  <si>
    <t>M.DHARMALINGAN</t>
  </si>
  <si>
    <t>S. SATHYA</t>
  </si>
  <si>
    <t>M.SABITHAMANI</t>
  </si>
  <si>
    <t>J.JERALD</t>
  </si>
  <si>
    <t>S ASHOK RANJAN</t>
  </si>
  <si>
    <t>P.UMADEVI</t>
  </si>
  <si>
    <t>D.RAVI</t>
  </si>
  <si>
    <t>T.S.VISWALINGAM</t>
  </si>
  <si>
    <t>R.SUBHASHINI</t>
  </si>
  <si>
    <t>MARTIN AMBUROSE S</t>
  </si>
  <si>
    <t>T.RAJENDRAN</t>
  </si>
  <si>
    <t>K.NAGARAJAN</t>
  </si>
  <si>
    <t>M.MURUGESH</t>
  </si>
  <si>
    <t>T. KAVIYA</t>
  </si>
  <si>
    <t>M.DHARAMALINGAN</t>
  </si>
  <si>
    <t>K.NATARAJ</t>
  </si>
  <si>
    <t>T.NAGARAJAN</t>
  </si>
  <si>
    <t>N.MARUDACHALAM</t>
  </si>
  <si>
    <t>S.JAYASEELA</t>
  </si>
  <si>
    <t>SENTHILKUMAR K</t>
  </si>
  <si>
    <t>MOHAN BABU S</t>
  </si>
  <si>
    <t>S.RAMESH</t>
  </si>
  <si>
    <t>K. VIGNESH</t>
  </si>
  <si>
    <t>P. CHANDRAKUMAR</t>
  </si>
  <si>
    <t>M.DEVIKA</t>
  </si>
  <si>
    <t>P.GOKHUL KRISHNAN</t>
  </si>
  <si>
    <t>M. JAIKUMARI</t>
  </si>
  <si>
    <t>C.ANBUMALAR</t>
  </si>
  <si>
    <t>M.KARTHIKKUMAR</t>
  </si>
  <si>
    <t>P.KARTHIKEYAN</t>
  </si>
  <si>
    <t>EZHILARASI D</t>
  </si>
  <si>
    <t>J.ARAVINTH KUMAR</t>
  </si>
  <si>
    <t>J.SATHISH</t>
  </si>
  <si>
    <t>V.AMSA</t>
  </si>
  <si>
    <t>P.GIRIJA</t>
  </si>
  <si>
    <t>S.MURUGESAN</t>
  </si>
  <si>
    <t>M. SARAVANAN</t>
  </si>
  <si>
    <t>D.REETA</t>
  </si>
  <si>
    <t>R. KARPAGASHANMUGI</t>
  </si>
  <si>
    <t>M. SRINIVASAN</t>
  </si>
  <si>
    <t>S.VIJAYAKUMAR</t>
  </si>
  <si>
    <t>R RANGARAJ</t>
  </si>
  <si>
    <t>V.ESWARAN</t>
  </si>
  <si>
    <t>P.MURUGANANTHAM</t>
  </si>
  <si>
    <t>P.MAHESWARI</t>
  </si>
  <si>
    <t>S.MUTHAMIZHAN</t>
  </si>
  <si>
    <t>S. JAYSANKAR</t>
  </si>
  <si>
    <t>K. CHITHRA</t>
  </si>
  <si>
    <t>P. SIVARAMAN</t>
  </si>
  <si>
    <t>D. NANTHAKUMAR</t>
  </si>
  <si>
    <t>R.YOGANATHAN</t>
  </si>
  <si>
    <t>P.SRINIVASAN</t>
  </si>
  <si>
    <t>R.VIMAL SINGH</t>
  </si>
  <si>
    <t>P. JAGATHEESAN</t>
  </si>
  <si>
    <t>R.SASIKUMAR</t>
  </si>
  <si>
    <t>S.CHITRA</t>
  </si>
  <si>
    <t>N.NARMADHAI</t>
  </si>
  <si>
    <t>AMUTHAN G</t>
  </si>
  <si>
    <t>P. NIRMAL</t>
  </si>
  <si>
    <t>S.SOWKARTHIKA</t>
  </si>
  <si>
    <t>J.RANGARAJ</t>
  </si>
  <si>
    <t>R.SURENDRAN</t>
  </si>
  <si>
    <t>JAYASREE R</t>
  </si>
  <si>
    <t>M S AEZHISAI VALLAVI</t>
  </si>
  <si>
    <t>S.BRADEESH MOORTHY</t>
  </si>
  <si>
    <t>T. SEKAR</t>
  </si>
  <si>
    <t>D. KULANDAIVEL</t>
  </si>
  <si>
    <t>RAKESH GAUTAM</t>
  </si>
  <si>
    <t>N.NANDHAKUMAR</t>
  </si>
  <si>
    <t>S.PARIMALA MURUGAVENI</t>
  </si>
  <si>
    <t>M.KALPANA</t>
  </si>
  <si>
    <t>K.KUMARAVEL</t>
  </si>
  <si>
    <t>G.SUCHITRA</t>
  </si>
  <si>
    <t>R.RAJENDIRAN</t>
  </si>
  <si>
    <t>M.MUTHUCHELVAM</t>
  </si>
  <si>
    <t>J.DURAIKANNAN</t>
  </si>
  <si>
    <t>P.ASAIGEETHAN</t>
  </si>
  <si>
    <t>SANKAR S</t>
  </si>
  <si>
    <t>ABHUDAHEER J</t>
  </si>
  <si>
    <t>R.SATHYA</t>
  </si>
  <si>
    <t>K.REKHA</t>
  </si>
  <si>
    <t>S.P.JEYAPRIYA</t>
  </si>
  <si>
    <t>K. RAJESH KUMAR</t>
  </si>
  <si>
    <t>V.SATHEES KUMAR</t>
  </si>
  <si>
    <t>P. ANDAVAR</t>
  </si>
  <si>
    <t>C. BHARATHI</t>
  </si>
  <si>
    <t>M.RAMA</t>
  </si>
  <si>
    <t>J.ANBAZHAGAN VIJAY</t>
  </si>
  <si>
    <t>SUBHAPRIYA V</t>
  </si>
  <si>
    <t>G.RAVINDRA DEVI REVATHI</t>
  </si>
  <si>
    <t>R.BHUVANESWARI</t>
  </si>
  <si>
    <t>K.RAMESH</t>
  </si>
  <si>
    <t>R.RAJESWARI</t>
  </si>
  <si>
    <t>K.YASODA</t>
  </si>
  <si>
    <t>S.LATHA VENKATESHWARI</t>
  </si>
  <si>
    <t>D. KANAGARAJAN</t>
  </si>
  <si>
    <t>P.N.KANNAN</t>
  </si>
  <si>
    <t>S.RATHI</t>
  </si>
  <si>
    <t>G. THIRUGNANAM</t>
  </si>
  <si>
    <t>P. MANGAIYARKARASI</t>
  </si>
  <si>
    <t>O.SARANYA</t>
  </si>
  <si>
    <t>M.SAKTHIVEL</t>
  </si>
  <si>
    <t>T.RAJASENBAGAM</t>
  </si>
  <si>
    <t>A.MEENA KOWSHALYA</t>
  </si>
  <si>
    <t>L.SUMATHI</t>
  </si>
  <si>
    <t>S.MATHIVANAN</t>
  </si>
  <si>
    <t>P.ILAMATHI</t>
  </si>
  <si>
    <t>M.SANKAR KUMAR</t>
  </si>
  <si>
    <t>A.SASIKUMAR</t>
  </si>
  <si>
    <t>G.VIJAYA RAJA RAGAVAN</t>
  </si>
  <si>
    <t>S.KUMAR</t>
  </si>
  <si>
    <t>N.AJAY MANIKANDAN</t>
  </si>
  <si>
    <t>S. ANBU</t>
  </si>
  <si>
    <t>C.MARIMUTHU</t>
  </si>
  <si>
    <t>M.RAGHAPPRIYA</t>
  </si>
  <si>
    <t>N.ARULMOZHI</t>
  </si>
  <si>
    <t>G.R.RADHIKA</t>
  </si>
  <si>
    <t>A.SUGUNA</t>
  </si>
  <si>
    <t>B. ACHIAMMAL</t>
  </si>
  <si>
    <t>P.DEEPA</t>
  </si>
  <si>
    <t>R.DEVI</t>
  </si>
  <si>
    <t>M.BLESSY QUEEN MARY</t>
  </si>
  <si>
    <t>T.SUGUNA</t>
  </si>
  <si>
    <t>M.JEYANTHI</t>
  </si>
  <si>
    <t>S.GLADSON OLIVER</t>
  </si>
  <si>
    <t>C.ASWINI</t>
  </si>
  <si>
    <t>M. GOWRI SHANKAR</t>
  </si>
  <si>
    <t>R.MALAVIKA</t>
  </si>
  <si>
    <t>J.ARUN  BASKARAN</t>
  </si>
  <si>
    <t>R.NITHYA</t>
  </si>
  <si>
    <t>A.THIRUNAVUKKARASU</t>
  </si>
  <si>
    <t>P.SARANYA</t>
  </si>
  <si>
    <t>K.SELVAPRIYA</t>
  </si>
  <si>
    <t>A.ANNU</t>
  </si>
  <si>
    <t>D.ANGELINE KIRUBA</t>
  </si>
  <si>
    <t>M.N.NAFISA BEGAM</t>
  </si>
  <si>
    <t>V.KARTHIK</t>
  </si>
  <si>
    <t>S.MADHUVANTHI</t>
  </si>
  <si>
    <t>T.MALARVIZHI</t>
  </si>
  <si>
    <t>J.MERCY NISHA PAULINE</t>
  </si>
  <si>
    <t>V.RAJASEKAR</t>
  </si>
  <si>
    <t>C.MUTHUKUMARAN</t>
  </si>
  <si>
    <t>G.SHARMILA</t>
  </si>
  <si>
    <t>M.C.RAVATHI</t>
  </si>
  <si>
    <t>S.MAKESH KUMAR</t>
  </si>
  <si>
    <t>N.VADIVEL</t>
  </si>
  <si>
    <t>SAKTHIVEL R</t>
  </si>
  <si>
    <t>R. MUTHURAM</t>
  </si>
  <si>
    <t>S PERIYASAMY</t>
  </si>
  <si>
    <t>S. AYYAPPAN</t>
  </si>
  <si>
    <t>K.RAJUPILLAI</t>
  </si>
  <si>
    <t>M.GNANAKUMAR</t>
  </si>
  <si>
    <t>N.DEEPA</t>
  </si>
  <si>
    <t>A.VANITHA</t>
  </si>
  <si>
    <t>L.BALAKRISHNAN</t>
  </si>
  <si>
    <t>M.KUMAR</t>
  </si>
  <si>
    <t>D.VIMALA</t>
  </si>
  <si>
    <t>R.R. SRIDEVI</t>
  </si>
  <si>
    <t>E. RAGA IMA DEVI</t>
  </si>
  <si>
    <t>C.SIVASANKARI</t>
  </si>
  <si>
    <t>C.SARAVANAN</t>
  </si>
  <si>
    <t>M.MAHESWARAN</t>
  </si>
  <si>
    <t>HARINI M</t>
  </si>
  <si>
    <t>M.VEERAMMAL</t>
  </si>
  <si>
    <t>R.KARTHIKEYAN</t>
  </si>
  <si>
    <t>B.SARAVANAN</t>
  </si>
  <si>
    <t>D.SELVARASU</t>
  </si>
  <si>
    <t>DINESH G</t>
  </si>
  <si>
    <t>KARUPPASAMY B</t>
  </si>
  <si>
    <t>A.KARPAGAM</t>
  </si>
  <si>
    <t>B.NAGARAJ</t>
  </si>
  <si>
    <t>R.SELVAKUMAR</t>
  </si>
  <si>
    <t>A.SIRAJUNISHABEGAME</t>
  </si>
  <si>
    <t>SAKTHIVEL K</t>
  </si>
  <si>
    <t>U.BALACHANDRAN</t>
  </si>
  <si>
    <t>N.RAJMOHAN</t>
  </si>
  <si>
    <t>S.ANBALAGAN</t>
  </si>
  <si>
    <t>J.TAMILMATHI</t>
  </si>
  <si>
    <t>P.R.ANANDHABALAN</t>
  </si>
  <si>
    <t>A.KARUPPATHAL</t>
  </si>
  <si>
    <t>C.SAKTHIVEL</t>
  </si>
  <si>
    <t>G.VELAZHAGAN</t>
  </si>
  <si>
    <t>R.RAMACHANDRAN</t>
  </si>
  <si>
    <t>T.SELVAM</t>
  </si>
  <si>
    <t>R.SARAVANAN</t>
  </si>
  <si>
    <t>G.BABU</t>
  </si>
  <si>
    <t>G.DURAIMANIKANDAN</t>
  </si>
  <si>
    <t>P.MURUGAVEL</t>
  </si>
  <si>
    <t>P.SENTHILVELAVAN</t>
  </si>
  <si>
    <t>P.SUNDHARARAJAN</t>
  </si>
  <si>
    <t>S.RAJASEKAR</t>
  </si>
  <si>
    <t>S.P.SHANMUGA VADIVEL</t>
  </si>
  <si>
    <t>A.MURTHY</t>
  </si>
  <si>
    <t>K.SILAMBARASAN</t>
  </si>
  <si>
    <t>P.RATHINASAMY</t>
  </si>
  <si>
    <t>RAMASAMY K</t>
  </si>
  <si>
    <t>N.KUMAR</t>
  </si>
  <si>
    <t>N.DHANDAPANI</t>
  </si>
  <si>
    <t>SUBASHCHANDRABOSE P</t>
  </si>
  <si>
    <t>LOKESH R</t>
  </si>
  <si>
    <t>RAMYA P</t>
  </si>
  <si>
    <t>KALAISELVAN R</t>
  </si>
  <si>
    <t>A.KUMARAVELU</t>
  </si>
  <si>
    <t>H.SATHIYANARAYANAN</t>
  </si>
  <si>
    <t>R.MOHANASUNDARAM</t>
  </si>
  <si>
    <t>R.A.DHARMARAJAN</t>
  </si>
  <si>
    <t>V.KRISHNAMOORTHY</t>
  </si>
  <si>
    <t>K.MANIKANDAN</t>
  </si>
  <si>
    <t>S. SENTHILKUMAR</t>
  </si>
  <si>
    <t>GURUSAMY S</t>
  </si>
  <si>
    <t>B.MURALI</t>
  </si>
  <si>
    <t>K.S.RAJAN</t>
  </si>
  <si>
    <t>VENKATACHALAM G</t>
  </si>
  <si>
    <t>B.RAGHAVADEVI</t>
  </si>
  <si>
    <t>S.THIRUMOORTHY</t>
  </si>
  <si>
    <t>P.RANGASAMY</t>
  </si>
  <si>
    <t>D.SIVAKUMAR</t>
  </si>
  <si>
    <t>C.PANNEERSELVAM</t>
  </si>
  <si>
    <t>N.RANGARAJ</t>
  </si>
  <si>
    <t>R.MANIVANNAN</t>
  </si>
  <si>
    <t>HEMAWATHI S</t>
  </si>
  <si>
    <t>M.KANMANI</t>
  </si>
  <si>
    <t>P.BALAMURUGAN</t>
  </si>
  <si>
    <t>K.SUBASH</t>
  </si>
  <si>
    <t>V.VENGATESH</t>
  </si>
  <si>
    <t>R.SEKAR</t>
  </si>
  <si>
    <t>N.BALAMURUGAN</t>
  </si>
  <si>
    <t>I.CHANDRASEKAR</t>
  </si>
  <si>
    <t>P.RAJAMMAL</t>
  </si>
  <si>
    <t xml:space="preserve"> Least of the above (C or D)</t>
  </si>
  <si>
    <t>HBA (Prin.)</t>
  </si>
  <si>
    <t>HBA (Int.)</t>
  </si>
  <si>
    <t xml:space="preserve">Last Date- </t>
  </si>
  <si>
    <t>OTHER INCOME (NON SALARY)         Rs.</t>
  </si>
  <si>
    <t>MONTH (SALARY)</t>
  </si>
  <si>
    <t>PMT MINST</t>
  </si>
  <si>
    <t>PMT MINST 2</t>
  </si>
  <si>
    <t>NPNT</t>
  </si>
  <si>
    <t>PMT TEACH</t>
  </si>
  <si>
    <t>NPT</t>
  </si>
  <si>
    <t>PMT GAZ</t>
  </si>
  <si>
    <t>PMT LAB</t>
  </si>
  <si>
    <t>PMT WS</t>
  </si>
  <si>
    <t>PMT LGGS</t>
  </si>
  <si>
    <t>Other Income From Employer (Remunerations and if any other)</t>
  </si>
  <si>
    <r>
      <t>A.</t>
    </r>
    <r>
      <rPr>
        <sz val="8"/>
        <rFont val="Arial"/>
        <family val="2"/>
      </rPr>
      <t xml:space="preserve"> </t>
    </r>
  </si>
  <si>
    <r>
      <t>C.</t>
    </r>
    <r>
      <rPr>
        <sz val="8"/>
        <rFont val="Arial"/>
        <family val="2"/>
      </rPr>
      <t xml:space="preserve"> </t>
    </r>
  </si>
  <si>
    <r>
      <t xml:space="preserve">U / S  80 CCC :  </t>
    </r>
    <r>
      <rPr>
        <sz val="8"/>
        <rFont val="Arial"/>
        <family val="2"/>
      </rPr>
      <t>Annuity Pension Funds</t>
    </r>
  </si>
  <si>
    <r>
      <t xml:space="preserve">U / S  80 CCD (1) :  </t>
    </r>
    <r>
      <rPr>
        <sz val="8"/>
        <rFont val="Arial"/>
        <family val="2"/>
      </rPr>
      <t>Contribution  to  pension  scheme  of  central  Govt. (CPS)</t>
    </r>
  </si>
  <si>
    <r>
      <t>U / S 80DD</t>
    </r>
    <r>
      <rPr>
        <sz val="8"/>
        <rFont val="Arial"/>
        <family val="2"/>
      </rPr>
      <t xml:space="preserve"> :  Expenses  on  medical  treatment  etc.,  and  deposit  made  for  maintenance  of  handicapped  dependents (Max  Rs.75,000/-) in  case  of  severe  disabilities  Rs.1,25,000/-</t>
    </r>
  </si>
  <si>
    <t>Interest on Housing Loan u/s 24(b)(Max Rs. 2,00,000/- )</t>
  </si>
  <si>
    <t xml:space="preserve">Table  1 : Tax  rates  applicable  to  Men and Women Employees   </t>
  </si>
  <si>
    <r>
      <t>TOTAL ANNUAL GROSS SALARY INCOME</t>
    </r>
    <r>
      <rPr>
        <sz val="8"/>
        <rFont val="Arial"/>
        <family val="2"/>
      </rPr>
      <t>: Including HRA, SLS, Additional Charge allowance, Arrears (Excluding cash allowance if any)</t>
    </r>
  </si>
  <si>
    <t>Signature</t>
  </si>
  <si>
    <t>Designation</t>
  </si>
  <si>
    <t>Date</t>
  </si>
  <si>
    <t>IT CESS</t>
  </si>
  <si>
    <t xml:space="preserve">IT      </t>
  </si>
  <si>
    <t>FOR  THE  PERIOD  FROM  01.04.2024  TO  31.03.2025</t>
  </si>
  <si>
    <t xml:space="preserve">  ASSESSMENT  YEAR  2025 - 2026</t>
  </si>
  <si>
    <r>
      <t>LESS</t>
    </r>
    <r>
      <rPr>
        <sz val="8"/>
        <rFont val="Arial"/>
        <family val="2"/>
      </rPr>
      <t xml:space="preserve"> - HRA  (sec.10(13A) &amp; Rule 2A)</t>
    </r>
  </si>
  <si>
    <t xml:space="preserve"> LESS: DEDUCTION UNDER CHAPTER VI A</t>
  </si>
  <si>
    <r>
      <t>U / S  80D</t>
    </r>
    <r>
      <rPr>
        <sz val="8"/>
        <rFont val="Arial"/>
        <family val="2"/>
      </rPr>
      <t xml:space="preserve"> :  Medical insurance premium paid in the name of assessee (if age&lt;60, Self/Spouse/Child - ₨25,000 &amp; if age&lt;60 for Parents ₨. 25,000)</t>
    </r>
    <r>
      <rPr>
        <b/>
        <sz val="8"/>
        <rFont val="Arial"/>
        <family val="2"/>
      </rPr>
      <t xml:space="preserve">   </t>
    </r>
  </si>
  <si>
    <r>
      <t>U / S 80DDB</t>
    </r>
    <r>
      <rPr>
        <sz val="8"/>
        <rFont val="Arial"/>
        <family val="2"/>
      </rPr>
      <t xml:space="preserve"> :  Medical  expenses  towards  treatment  of  himself,  or  a  dependent  relative  for  specified  diseases  and  ailments  (amounts  actually  paid  or  Rs.40,000/- Whichever  is  less,  form 10  should  be  enclosed)  for  senior  citizen  Rs.1,00,000/-  or  expenditure  incurred</t>
    </r>
  </si>
  <si>
    <r>
      <t>U / S 80 E</t>
    </r>
    <r>
      <rPr>
        <sz val="8"/>
        <rFont val="Arial"/>
        <family val="2"/>
      </rPr>
      <t xml:space="preserve"> : Repayment  of  interest  on  loan  taken  for  higher  studies  availed  by  the  assessee</t>
    </r>
  </si>
  <si>
    <r>
      <t>U / S  80 G</t>
    </r>
    <r>
      <rPr>
        <sz val="8"/>
        <rFont val="Arial"/>
        <family val="2"/>
      </rPr>
      <t xml:space="preserve"> :  Donation made to Government Relief Funds.</t>
    </r>
  </si>
  <si>
    <r>
      <t>U / S  80 U</t>
    </r>
    <r>
      <rPr>
        <sz val="8"/>
        <rFont val="Arial"/>
        <family val="2"/>
      </rPr>
      <t xml:space="preserve"> :  Deduction  in  respect  of  totally  blind or  mentally  retarded  or  permanent  physically  handicapped  persons ( Upto Rs.75,000/- if  disabilities  is  over  40%  and  Rs.1,25,000/-  if  disabilities  is  over  80%.</t>
    </r>
  </si>
  <si>
    <r>
      <t xml:space="preserve">TOTAL  TAXABLE  INCOME  ( 7 - 8 )
</t>
    </r>
    <r>
      <rPr>
        <sz val="8"/>
        <rFont val="Arial"/>
        <family val="2"/>
      </rPr>
      <t>(Rounded  off  to  nearest  ten  rupees)
Note: ALL  DEDUCTION UNDER COLUMN 9(i)  TO  9(xii)  CANNOT  EXCEED  GROSS  TOTAL INCOME</t>
    </r>
  </si>
  <si>
    <r>
      <t xml:space="preserve">COMPUTATION  OF  TAX: </t>
    </r>
    <r>
      <rPr>
        <sz val="8"/>
        <rFont val="Arial"/>
        <family val="2"/>
      </rPr>
      <t>( Rounded off to nearest one rupee)</t>
    </r>
  </si>
  <si>
    <r>
      <t xml:space="preserve">Tax  payable  on  Taxable  Income </t>
    </r>
    <r>
      <rPr>
        <sz val="8"/>
        <rFont val="Arial"/>
        <family val="2"/>
      </rPr>
      <t xml:space="preserve"> :                                                                                                      
(As per  table  1 or 2  as  above)</t>
    </r>
  </si>
  <si>
    <r>
      <t>ADD</t>
    </r>
    <r>
      <rPr>
        <sz val="8"/>
        <rFont val="Arial"/>
        <family val="2"/>
      </rPr>
      <t xml:space="preserve"> :  Education  cess  @ 4%  on  Tax  Payable</t>
    </r>
  </si>
  <si>
    <r>
      <t>LESS</t>
    </r>
    <r>
      <rPr>
        <sz val="8"/>
        <rFont val="Arial"/>
        <family val="2"/>
      </rPr>
      <t xml:space="preserve"> : Rebate  u / s 86, 89, 90  or  91</t>
    </r>
  </si>
  <si>
    <r>
      <t>LESS</t>
    </r>
    <r>
      <rPr>
        <sz val="8"/>
        <rFont val="Arial"/>
        <family val="2"/>
      </rPr>
      <t xml:space="preserve"> : Pre Paid Tax (Advance Tax, TDS)</t>
    </r>
  </si>
  <si>
    <r>
      <t xml:space="preserve">LESS : </t>
    </r>
    <r>
      <rPr>
        <sz val="8"/>
        <rFont val="Arial"/>
        <family val="2"/>
      </rPr>
      <t>Pre paid Educational Cess</t>
    </r>
  </si>
  <si>
    <t>Income tax to be deducted from February 2025 salary (excluding cess)</t>
  </si>
  <si>
    <r>
      <t xml:space="preserve">U / S  80 CCD (1B) </t>
    </r>
    <r>
      <rPr>
        <sz val="8"/>
        <rFont val="Arial"/>
        <family val="2"/>
      </rPr>
      <t>An additional deduction for investment upto Rs.50000/- in NPS (Tier I account) is available exclusively to NPS subscribers.</t>
    </r>
  </si>
  <si>
    <r>
      <t xml:space="preserve">U / S  80 CCE :  </t>
    </r>
    <r>
      <rPr>
        <sz val="8"/>
        <rFont val="Arial"/>
        <family val="2"/>
      </rPr>
      <t>Aggregate  amount  of  deduction  u/s 80C, 80CCC and  80 CCD  is  restricted  to  Rs.1,50,000/-</t>
    </r>
  </si>
  <si>
    <r>
      <t>(i)</t>
    </r>
    <r>
      <rPr>
        <b/>
        <sz val="8"/>
        <rFont val="Arial"/>
        <family val="2"/>
      </rPr>
      <t xml:space="preserve"> U/s 80C:</t>
    </r>
    <r>
      <rPr>
        <sz val="8"/>
        <rFont val="Arial"/>
        <family val="2"/>
      </rPr>
      <t xml:space="preserve"> As per details attached (Note 4)</t>
    </r>
  </si>
  <si>
    <r>
      <t xml:space="preserve">Others </t>
    </r>
    <r>
      <rPr>
        <sz val="8"/>
        <rFont val="Arial"/>
        <family val="2"/>
      </rPr>
      <t>(Please specify)</t>
    </r>
  </si>
  <si>
    <t>Part time 2</t>
  </si>
  <si>
    <t>Part time 1</t>
  </si>
  <si>
    <t>Name</t>
  </si>
  <si>
    <t xml:space="preserve"> Education cess to be deducted from  February 2025 salary </t>
  </si>
  <si>
    <t>C.P.S</t>
  </si>
  <si>
    <t xml:space="preserve">G.P.F. </t>
  </si>
  <si>
    <t>Cess</t>
  </si>
  <si>
    <t xml:space="preserve"> Taxes</t>
  </si>
  <si>
    <t xml:space="preserve">  FOR  THE FINANCIAL YEAR  2024 - 2025 (ASSESSMENT  YEAR   2025 - 2026)</t>
  </si>
  <si>
    <t>SIGNATURE</t>
  </si>
  <si>
    <t>DATE</t>
  </si>
  <si>
    <t>DA ARR.(50%)</t>
  </si>
  <si>
    <t>DA ARR.(53%)</t>
  </si>
  <si>
    <t>Pay</t>
  </si>
  <si>
    <t xml:space="preserve">DA      </t>
  </si>
  <si>
    <t xml:space="preserve">HRA     </t>
  </si>
  <si>
    <t xml:space="preserve">CCA     </t>
  </si>
  <si>
    <t xml:space="preserve">MA       </t>
  </si>
  <si>
    <t xml:space="preserve">OA         </t>
  </si>
  <si>
    <t>DUES</t>
  </si>
  <si>
    <t>IFHRMS No</t>
  </si>
  <si>
    <t>Spl Pay</t>
  </si>
  <si>
    <t xml:space="preserve">Contact No </t>
  </si>
  <si>
    <t>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</si>
</sst>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CG Times"/>
      <family val="1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1"/>
      <name val="CG Times"/>
      <family val="1"/>
    </font>
    <font>
      <sz val="8"/>
      <name val="Arial"/>
      <family val="2"/>
    </font>
    <font>
      <b/>
      <i/>
      <sz val="10"/>
      <color rgb="FF0070C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u val="double"/>
      <sz val="12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CG Times"/>
      <family val="1"/>
    </font>
    <font>
      <b/>
      <sz val="11"/>
      <name val="CG Times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/>
      <right style="medium">
        <color indexed="64"/>
      </right>
      <top style="hair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</cellStyleXfs>
  <cellXfs count="393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" fontId="0" fillId="0" borderId="0" xfId="0" applyNumberForma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9" fontId="0" fillId="0" borderId="0" xfId="0" applyNumberForma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0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left" vertic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4" xfId="0" applyBorder="1"/>
    <xf numFmtId="0" fontId="0" fillId="0" borderId="14" xfId="0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vertical="center"/>
      <protection locked="0" hidden="1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1" fontId="7" fillId="5" borderId="31" xfId="0" applyNumberFormat="1" applyFont="1" applyFill="1" applyBorder="1" applyAlignment="1" applyProtection="1">
      <alignment horizontal="right" vertical="center"/>
      <protection locked="0"/>
    </xf>
    <xf numFmtId="1" fontId="7" fillId="5" borderId="16" xfId="0" applyNumberFormat="1" applyFont="1" applyFill="1" applyBorder="1" applyAlignment="1" applyProtection="1">
      <alignment horizontal="right" vertical="center"/>
      <protection locked="0"/>
    </xf>
    <xf numFmtId="1" fontId="7" fillId="5" borderId="27" xfId="0" applyNumberFormat="1" applyFont="1" applyFill="1" applyBorder="1" applyAlignment="1" applyProtection="1">
      <alignment horizontal="right" vertical="center"/>
      <protection locked="0"/>
    </xf>
    <xf numFmtId="1" fontId="7" fillId="5" borderId="5" xfId="0" applyNumberFormat="1" applyFont="1" applyFill="1" applyBorder="1" applyAlignment="1" applyProtection="1">
      <alignment horizontal="right" vertical="center"/>
      <protection locked="0"/>
    </xf>
    <xf numFmtId="1" fontId="7" fillId="5" borderId="1" xfId="0" applyNumberFormat="1" applyFont="1" applyFill="1" applyBorder="1" applyAlignment="1" applyProtection="1">
      <alignment horizontal="right" vertical="center"/>
      <protection locked="0"/>
    </xf>
    <xf numFmtId="1" fontId="7" fillId="5" borderId="3" xfId="0" applyNumberFormat="1" applyFont="1" applyFill="1" applyBorder="1" applyAlignment="1" applyProtection="1">
      <alignment horizontal="right" vertical="center"/>
      <protection locked="0"/>
    </xf>
    <xf numFmtId="1" fontId="7" fillId="5" borderId="30" xfId="0" applyNumberFormat="1" applyFont="1" applyFill="1" applyBorder="1" applyAlignment="1" applyProtection="1">
      <alignment horizontal="right" vertical="center"/>
      <protection locked="0"/>
    </xf>
    <xf numFmtId="0" fontId="8" fillId="0" borderId="44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8" fillId="0" borderId="40" xfId="0" applyFont="1" applyBorder="1" applyAlignment="1" applyProtection="1">
      <alignment horizontal="left" vertical="center"/>
      <protection locked="0"/>
    </xf>
    <xf numFmtId="0" fontId="0" fillId="0" borderId="81" xfId="0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hidden="1"/>
    </xf>
    <xf numFmtId="17" fontId="2" fillId="5" borderId="48" xfId="0" applyNumberFormat="1" applyFont="1" applyFill="1" applyBorder="1" applyAlignment="1" applyProtection="1">
      <alignment horizontal="left" vertical="center"/>
      <protection locked="0"/>
    </xf>
    <xf numFmtId="1" fontId="7" fillId="5" borderId="24" xfId="0" applyNumberFormat="1" applyFont="1" applyFill="1" applyBorder="1" applyAlignment="1" applyProtection="1">
      <alignment horizontal="right" vertical="center"/>
      <protection locked="0"/>
    </xf>
    <xf numFmtId="1" fontId="7" fillId="5" borderId="41" xfId="0" applyNumberFormat="1" applyFont="1" applyFill="1" applyBorder="1" applyAlignment="1" applyProtection="1">
      <alignment horizontal="right" vertical="center"/>
      <protection locked="0"/>
    </xf>
    <xf numFmtId="17" fontId="2" fillId="5" borderId="34" xfId="0" applyNumberFormat="1" applyFont="1" applyFill="1" applyBorder="1" applyAlignment="1" applyProtection="1">
      <alignment horizontal="left" vertical="center" wrapText="1"/>
      <protection locked="0"/>
    </xf>
    <xf numFmtId="1" fontId="6" fillId="5" borderId="5" xfId="0" applyNumberFormat="1" applyFont="1" applyFill="1" applyBorder="1" applyAlignment="1" applyProtection="1">
      <alignment horizontal="right" vertical="center"/>
      <protection locked="0"/>
    </xf>
    <xf numFmtId="1" fontId="6" fillId="5" borderId="1" xfId="0" applyNumberFormat="1" applyFont="1" applyFill="1" applyBorder="1" applyAlignment="1" applyProtection="1">
      <alignment horizontal="right" vertical="center"/>
      <protection locked="0"/>
    </xf>
    <xf numFmtId="1" fontId="6" fillId="5" borderId="3" xfId="0" applyNumberFormat="1" applyFont="1" applyFill="1" applyBorder="1" applyAlignment="1" applyProtection="1">
      <alignment horizontal="right" vertical="center"/>
      <protection locked="0"/>
    </xf>
    <xf numFmtId="1" fontId="6" fillId="5" borderId="30" xfId="0" applyNumberFormat="1" applyFont="1" applyFill="1" applyBorder="1" applyAlignment="1" applyProtection="1">
      <alignment horizontal="right" vertical="center"/>
      <protection locked="0"/>
    </xf>
    <xf numFmtId="17" fontId="2" fillId="5" borderId="35" xfId="0" applyNumberFormat="1" applyFont="1" applyFill="1" applyBorder="1" applyAlignment="1" applyProtection="1">
      <alignment horizontal="left" vertical="center" wrapText="1"/>
      <protection locked="0"/>
    </xf>
    <xf numFmtId="1" fontId="7" fillId="5" borderId="32" xfId="0" applyNumberFormat="1" applyFont="1" applyFill="1" applyBorder="1" applyAlignment="1" applyProtection="1">
      <alignment horizontal="right" vertical="center"/>
      <protection locked="0"/>
    </xf>
    <xf numFmtId="1" fontId="7" fillId="5" borderId="14" xfId="0" applyNumberFormat="1" applyFont="1" applyFill="1" applyBorder="1" applyAlignment="1" applyProtection="1">
      <alignment horizontal="right" vertical="center"/>
      <protection locked="0"/>
    </xf>
    <xf numFmtId="1" fontId="7" fillId="5" borderId="20" xfId="0" applyNumberFormat="1" applyFont="1" applyFill="1" applyBorder="1" applyAlignment="1" applyProtection="1">
      <alignment horizontal="right" vertical="center"/>
      <protection locked="0"/>
    </xf>
    <xf numFmtId="10" fontId="0" fillId="0" borderId="0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/>
    <xf numFmtId="0" fontId="0" fillId="0" borderId="31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right" vertical="center"/>
      <protection hidden="1"/>
    </xf>
    <xf numFmtId="1" fontId="6" fillId="5" borderId="39" xfId="0" applyNumberFormat="1" applyFont="1" applyFill="1" applyBorder="1" applyAlignment="1" applyProtection="1">
      <alignment horizontal="right" vertical="center"/>
      <protection hidden="1"/>
    </xf>
    <xf numFmtId="0" fontId="0" fillId="7" borderId="33" xfId="0" applyFill="1" applyBorder="1" applyAlignment="1" applyProtection="1">
      <alignment vertical="center"/>
      <protection locked="0"/>
    </xf>
    <xf numFmtId="1" fontId="6" fillId="5" borderId="48" xfId="0" applyNumberFormat="1" applyFont="1" applyFill="1" applyBorder="1" applyAlignment="1" applyProtection="1">
      <alignment horizontal="right" vertical="center"/>
      <protection hidden="1"/>
    </xf>
    <xf numFmtId="1" fontId="6" fillId="5" borderId="34" xfId="0" applyNumberFormat="1" applyFont="1" applyFill="1" applyBorder="1" applyAlignment="1" applyProtection="1">
      <alignment horizontal="right" vertical="center"/>
      <protection hidden="1"/>
    </xf>
    <xf numFmtId="1" fontId="6" fillId="5" borderId="35" xfId="0" applyNumberFormat="1" applyFont="1" applyFill="1" applyBorder="1" applyAlignment="1" applyProtection="1">
      <alignment horizontal="right" vertical="center"/>
      <protection hidden="1"/>
    </xf>
    <xf numFmtId="0" fontId="8" fillId="5" borderId="33" xfId="0" applyFont="1" applyFill="1" applyBorder="1" applyAlignment="1" applyProtection="1">
      <alignment horizontal="center" vertical="center"/>
      <protection hidden="1"/>
    </xf>
    <xf numFmtId="1" fontId="6" fillId="5" borderId="38" xfId="0" applyNumberFormat="1" applyFont="1" applyFill="1" applyBorder="1" applyAlignment="1" applyProtection="1">
      <alignment horizontal="right" vertical="center"/>
      <protection hidden="1"/>
    </xf>
    <xf numFmtId="1" fontId="6" fillId="5" borderId="33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3" fillId="0" borderId="0" xfId="0" applyFont="1"/>
    <xf numFmtId="0" fontId="3" fillId="0" borderId="0" xfId="0" applyFont="1" applyFill="1" applyBorder="1"/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14" fillId="0" borderId="77" xfId="0" applyFont="1" applyBorder="1" applyAlignment="1" applyProtection="1">
      <alignment horizontal="center" vertical="center"/>
      <protection locked="0"/>
    </xf>
    <xf numFmtId="0" fontId="2" fillId="0" borderId="83" xfId="0" applyFont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0" fontId="13" fillId="0" borderId="11" xfId="0" applyFont="1" applyBorder="1" applyAlignment="1" applyProtection="1">
      <alignment vertical="center"/>
      <protection locked="0"/>
    </xf>
    <xf numFmtId="0" fontId="13" fillId="0" borderId="11" xfId="0" applyFont="1" applyFill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horizontal="right" vertical="center"/>
      <protection hidden="1"/>
    </xf>
    <xf numFmtId="49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1" fontId="3" fillId="0" borderId="0" xfId="0" applyNumberFormat="1" applyFont="1" applyProtection="1">
      <protection locked="0"/>
    </xf>
    <xf numFmtId="0" fontId="3" fillId="0" borderId="0" xfId="0" applyFont="1" applyAlignment="1" applyProtection="1">
      <protection locked="0"/>
    </xf>
    <xf numFmtId="0" fontId="2" fillId="0" borderId="44" xfId="0" applyNumberFormat="1" applyFont="1" applyBorder="1" applyAlignment="1" applyProtection="1">
      <alignment horizontal="center" vertical="center"/>
      <protection locked="0"/>
    </xf>
    <xf numFmtId="1" fontId="2" fillId="0" borderId="72" xfId="0" applyNumberFormat="1" applyFont="1" applyBorder="1" applyAlignment="1" applyProtection="1">
      <alignment horizontal="right" vertical="center"/>
      <protection hidden="1"/>
    </xf>
    <xf numFmtId="0" fontId="2" fillId="0" borderId="40" xfId="0" applyNumberFormat="1" applyFont="1" applyBorder="1" applyAlignment="1" applyProtection="1">
      <alignment horizontal="center" vertical="center"/>
      <protection locked="0"/>
    </xf>
    <xf numFmtId="49" fontId="2" fillId="0" borderId="65" xfId="0" applyNumberFormat="1" applyFont="1" applyBorder="1" applyAlignment="1" applyProtection="1">
      <alignment horizontal="center" vertical="center"/>
      <protection locked="0"/>
    </xf>
    <xf numFmtId="49" fontId="2" fillId="0" borderId="67" xfId="0" applyNumberFormat="1" applyFont="1" applyBorder="1" applyAlignment="1" applyProtection="1">
      <alignment horizontal="center" vertical="center"/>
      <protection locked="0"/>
    </xf>
    <xf numFmtId="49" fontId="2" fillId="0" borderId="29" xfId="0" applyNumberFormat="1" applyFont="1" applyBorder="1" applyAlignment="1" applyProtection="1">
      <alignment horizontal="center" vertical="center"/>
      <protection locked="0"/>
    </xf>
    <xf numFmtId="1" fontId="2" fillId="0" borderId="63" xfId="0" applyNumberFormat="1" applyFont="1" applyBorder="1" applyAlignment="1" applyProtection="1">
      <alignment horizontal="right" vertical="center"/>
      <protection locked="0"/>
    </xf>
    <xf numFmtId="0" fontId="2" fillId="0" borderId="68" xfId="0" applyNumberFormat="1" applyFont="1" applyBorder="1" applyAlignment="1" applyProtection="1">
      <alignment horizontal="center" vertical="center"/>
      <protection locked="0"/>
    </xf>
    <xf numFmtId="0" fontId="2" fillId="0" borderId="69" xfId="0" applyNumberFormat="1" applyFont="1" applyBorder="1" applyAlignment="1" applyProtection="1">
      <alignment horizontal="center" vertical="center"/>
      <protection locked="0"/>
    </xf>
    <xf numFmtId="49" fontId="2" fillId="0" borderId="60" xfId="0" applyNumberFormat="1" applyFont="1" applyBorder="1" applyAlignment="1" applyProtection="1">
      <alignment horizontal="center" vertical="center"/>
      <protection locked="0"/>
    </xf>
    <xf numFmtId="49" fontId="2" fillId="0" borderId="71" xfId="0" applyNumberFormat="1" applyFont="1" applyBorder="1" applyAlignment="1" applyProtection="1">
      <alignment horizontal="center" vertical="center"/>
      <protection locked="0"/>
    </xf>
    <xf numFmtId="1" fontId="2" fillId="0" borderId="63" xfId="0" applyNumberFormat="1" applyFont="1" applyBorder="1" applyAlignment="1" applyProtection="1">
      <alignment horizontal="right" vertical="center"/>
    </xf>
    <xf numFmtId="49" fontId="2" fillId="0" borderId="69" xfId="0" applyNumberFormat="1" applyFont="1" applyBorder="1" applyAlignment="1" applyProtection="1">
      <alignment horizontal="center" vertical="center"/>
      <protection locked="0"/>
    </xf>
    <xf numFmtId="49" fontId="2" fillId="0" borderId="93" xfId="0" applyNumberFormat="1" applyFont="1" applyFill="1" applyBorder="1" applyAlignment="1" applyProtection="1">
      <alignment horizontal="center" vertical="center"/>
      <protection locked="0"/>
    </xf>
    <xf numFmtId="0" fontId="2" fillId="0" borderId="68" xfId="0" applyNumberFormat="1" applyFont="1" applyBorder="1" applyAlignment="1" applyProtection="1">
      <alignment horizontal="center" vertical="center"/>
    </xf>
    <xf numFmtId="1" fontId="2" fillId="0" borderId="63" xfId="0" applyNumberFormat="1" applyFont="1" applyBorder="1" applyAlignment="1" applyProtection="1">
      <alignment horizontal="right" vertical="center"/>
      <protection hidden="1"/>
    </xf>
    <xf numFmtId="0" fontId="2" fillId="0" borderId="69" xfId="0" applyNumberFormat="1" applyFont="1" applyBorder="1" applyAlignment="1" applyProtection="1">
      <alignment horizontal="center" vertical="center"/>
    </xf>
    <xf numFmtId="0" fontId="2" fillId="0" borderId="60" xfId="0" applyNumberFormat="1" applyFont="1" applyBorder="1" applyAlignment="1" applyProtection="1">
      <alignment horizontal="center" vertical="center"/>
    </xf>
    <xf numFmtId="0" fontId="2" fillId="0" borderId="60" xfId="0" applyFont="1" applyBorder="1" applyAlignment="1" applyProtection="1">
      <alignment horizontal="center" vertical="center"/>
    </xf>
    <xf numFmtId="0" fontId="2" fillId="0" borderId="60" xfId="0" applyFont="1" applyBorder="1" applyAlignment="1" applyProtection="1">
      <alignment horizontal="center" vertical="center"/>
      <protection hidden="1"/>
    </xf>
    <xf numFmtId="0" fontId="2" fillId="0" borderId="60" xfId="0" applyFont="1" applyBorder="1" applyAlignment="1" applyProtection="1">
      <alignment horizontal="center" vertical="center"/>
      <protection locked="0"/>
    </xf>
    <xf numFmtId="0" fontId="2" fillId="0" borderId="78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71" xfId="0" applyNumberFormat="1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16" fillId="0" borderId="74" xfId="0" applyFont="1" applyBorder="1" applyAlignment="1" applyProtection="1">
      <alignment horizontal="center" vertical="center"/>
      <protection locked="0"/>
    </xf>
    <xf numFmtId="0" fontId="2" fillId="0" borderId="65" xfId="0" applyFont="1" applyBorder="1" applyAlignment="1" applyProtection="1">
      <alignment horizontal="center" vertical="center"/>
      <protection locked="0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protection locked="0"/>
    </xf>
    <xf numFmtId="0" fontId="13" fillId="0" borderId="11" xfId="0" applyFont="1" applyBorder="1" applyAlignment="1" applyProtection="1">
      <alignment horizontal="right" vertical="center"/>
      <protection locked="0"/>
    </xf>
    <xf numFmtId="1" fontId="13" fillId="0" borderId="12" xfId="0" applyNumberFormat="1" applyFont="1" applyFill="1" applyBorder="1" applyAlignment="1" applyProtection="1">
      <alignment horizontal="right" vertical="center"/>
      <protection hidden="1"/>
    </xf>
    <xf numFmtId="0" fontId="13" fillId="0" borderId="19" xfId="0" applyFont="1" applyBorder="1" applyAlignment="1" applyProtection="1">
      <alignment horizontal="right" vertical="center"/>
      <protection locked="0"/>
    </xf>
    <xf numFmtId="1" fontId="13" fillId="0" borderId="22" xfId="0" applyNumberFormat="1" applyFont="1" applyFill="1" applyBorder="1" applyAlignment="1" applyProtection="1">
      <alignment horizontal="right" vertical="center"/>
      <protection hidden="1"/>
    </xf>
    <xf numFmtId="0" fontId="13" fillId="0" borderId="12" xfId="0" applyFont="1" applyBorder="1" applyAlignment="1" applyProtection="1">
      <alignment horizontal="right" vertical="center"/>
      <protection hidden="1"/>
    </xf>
    <xf numFmtId="1" fontId="13" fillId="0" borderId="11" xfId="0" applyNumberFormat="1" applyFont="1" applyBorder="1" applyAlignment="1" applyProtection="1">
      <alignment vertical="center"/>
      <protection hidden="1"/>
    </xf>
    <xf numFmtId="0" fontId="13" fillId="0" borderId="49" xfId="0" applyFont="1" applyBorder="1" applyAlignment="1" applyProtection="1">
      <alignment horizontal="right" vertical="center"/>
      <protection locked="0"/>
    </xf>
    <xf numFmtId="1" fontId="13" fillId="0" borderId="31" xfId="0" applyNumberFormat="1" applyFont="1" applyBorder="1" applyAlignment="1" applyProtection="1">
      <alignment horizontal="right" vertical="center"/>
      <protection hidden="1"/>
    </xf>
    <xf numFmtId="0" fontId="2" fillId="0" borderId="79" xfId="0" applyFont="1" applyBorder="1" applyAlignment="1" applyProtection="1">
      <alignment horizontal="center" vertical="center"/>
      <protection hidden="1"/>
    </xf>
    <xf numFmtId="0" fontId="13" fillId="0" borderId="12" xfId="0" applyFont="1" applyBorder="1" applyAlignment="1" applyProtection="1">
      <alignment vertical="center"/>
      <protection locked="0"/>
    </xf>
    <xf numFmtId="0" fontId="13" fillId="0" borderId="4" xfId="0" applyFont="1" applyBorder="1" applyAlignment="1" applyProtection="1">
      <alignment horizontal="right"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19" fillId="0" borderId="32" xfId="0" applyFont="1" applyBorder="1" applyAlignment="1" applyProtection="1">
      <alignment vertical="center"/>
      <protection locked="0"/>
    </xf>
    <xf numFmtId="0" fontId="13" fillId="0" borderId="19" xfId="0" applyFont="1" applyBorder="1" applyAlignment="1" applyProtection="1">
      <alignment vertical="center"/>
      <protection locked="0"/>
    </xf>
    <xf numFmtId="0" fontId="13" fillId="0" borderId="22" xfId="0" applyFont="1" applyBorder="1" applyAlignment="1" applyProtection="1">
      <alignment vertical="center"/>
      <protection locked="0"/>
    </xf>
    <xf numFmtId="1" fontId="13" fillId="0" borderId="5" xfId="0" applyNumberFormat="1" applyFont="1" applyBorder="1" applyAlignment="1" applyProtection="1">
      <alignment horizontal="right" vertical="center"/>
      <protection hidden="1"/>
    </xf>
    <xf numFmtId="0" fontId="13" fillId="0" borderId="3" xfId="0" applyFont="1" applyBorder="1" applyAlignment="1" applyProtection="1">
      <alignment vertical="center"/>
      <protection locked="0"/>
    </xf>
    <xf numFmtId="0" fontId="13" fillId="0" borderId="4" xfId="0" applyFont="1" applyBorder="1" applyAlignment="1" applyProtection="1">
      <alignment vertical="center"/>
      <protection locked="0"/>
    </xf>
    <xf numFmtId="0" fontId="13" fillId="0" borderId="13" xfId="0" applyFont="1" applyBorder="1" applyAlignment="1" applyProtection="1">
      <alignment horizontal="right" vertical="center"/>
      <protection locked="0"/>
    </xf>
    <xf numFmtId="0" fontId="13" fillId="0" borderId="21" xfId="0" applyFont="1" applyBorder="1" applyAlignment="1" applyProtection="1">
      <alignment horizontal="right" vertical="center"/>
      <protection locked="0"/>
    </xf>
    <xf numFmtId="0" fontId="13" fillId="0" borderId="10" xfId="0" applyFont="1" applyBorder="1" applyAlignment="1" applyProtection="1">
      <alignment horizontal="right" vertical="center"/>
      <protection locked="0"/>
    </xf>
    <xf numFmtId="1" fontId="13" fillId="0" borderId="12" xfId="0" applyNumberFormat="1" applyFont="1" applyBorder="1" applyAlignment="1" applyProtection="1">
      <alignment horizontal="right" vertical="center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20" fillId="5" borderId="22" xfId="0" applyFont="1" applyFill="1" applyBorder="1" applyAlignment="1" applyProtection="1">
      <alignment horizontal="right" vertical="center" wrapText="1"/>
      <protection hidden="1"/>
    </xf>
    <xf numFmtId="0" fontId="13" fillId="0" borderId="3" xfId="0" applyFont="1" applyBorder="1" applyAlignment="1" applyProtection="1">
      <alignment horizontal="right" vertical="center"/>
    </xf>
    <xf numFmtId="1" fontId="13" fillId="0" borderId="4" xfId="0" applyNumberFormat="1" applyFont="1" applyBorder="1" applyAlignment="1" applyProtection="1">
      <alignment vertical="center"/>
    </xf>
    <xf numFmtId="0" fontId="13" fillId="0" borderId="21" xfId="0" applyFont="1" applyBorder="1" applyAlignment="1" applyProtection="1">
      <alignment vertical="center"/>
      <protection locked="0"/>
    </xf>
    <xf numFmtId="0" fontId="13" fillId="0" borderId="89" xfId="0" applyFont="1" applyBorder="1" applyAlignment="1" applyProtection="1">
      <alignment horizontal="righ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right" vertical="center"/>
      <protection hidden="1"/>
    </xf>
    <xf numFmtId="1" fontId="13" fillId="0" borderId="5" xfId="0" applyNumberFormat="1" applyFont="1" applyBorder="1" applyAlignment="1" applyProtection="1">
      <alignment vertical="center"/>
      <protection hidden="1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28" xfId="0" applyFont="1" applyBorder="1" applyAlignment="1" applyProtection="1">
      <alignment horizontal="right" vertical="center"/>
      <protection locked="0"/>
    </xf>
    <xf numFmtId="0" fontId="10" fillId="0" borderId="11" xfId="0" applyFont="1" applyBorder="1" applyAlignment="1" applyProtection="1">
      <alignment horizontal="right" vertical="center"/>
      <protection locked="0"/>
    </xf>
    <xf numFmtId="0" fontId="13" fillId="0" borderId="10" xfId="0" applyFont="1" applyBorder="1" applyAlignment="1" applyProtection="1">
      <alignment horizontal="right" vertical="center"/>
      <protection hidden="1"/>
    </xf>
    <xf numFmtId="0" fontId="13" fillId="0" borderId="11" xfId="0" applyFont="1" applyBorder="1" applyAlignment="1" applyProtection="1">
      <alignment vertical="center"/>
      <protection hidden="1"/>
    </xf>
    <xf numFmtId="0" fontId="13" fillId="0" borderId="53" xfId="0" applyFont="1" applyBorder="1" applyAlignment="1" applyProtection="1">
      <alignment vertical="center"/>
      <protection hidden="1"/>
    </xf>
    <xf numFmtId="0" fontId="13" fillId="7" borderId="11" xfId="0" applyFont="1" applyFill="1" applyBorder="1" applyAlignment="1" applyProtection="1">
      <alignment vertical="center"/>
      <protection locked="0"/>
    </xf>
    <xf numFmtId="0" fontId="13" fillId="7" borderId="17" xfId="0" applyFont="1" applyFill="1" applyBorder="1" applyAlignment="1" applyProtection="1">
      <alignment vertical="center"/>
      <protection locked="0"/>
    </xf>
    <xf numFmtId="0" fontId="13" fillId="7" borderId="12" xfId="0" applyFont="1" applyFill="1" applyBorder="1" applyAlignment="1" applyProtection="1">
      <alignment vertical="center"/>
      <protection locked="0"/>
    </xf>
    <xf numFmtId="1" fontId="13" fillId="0" borderId="17" xfId="0" applyNumberFormat="1" applyFont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vertical="center"/>
      <protection hidden="1"/>
    </xf>
    <xf numFmtId="0" fontId="13" fillId="7" borderId="11" xfId="0" applyFont="1" applyFill="1" applyBorder="1" applyAlignment="1" applyProtection="1">
      <alignment horizontal="right" vertical="center"/>
      <protection locked="0"/>
    </xf>
    <xf numFmtId="0" fontId="13" fillId="0" borderId="52" xfId="0" applyFont="1" applyBorder="1" applyAlignment="1" applyProtection="1">
      <alignment horizontal="right" vertical="center"/>
      <protection locked="0"/>
    </xf>
    <xf numFmtId="0" fontId="13" fillId="7" borderId="0" xfId="0" applyFont="1" applyFill="1" applyBorder="1" applyAlignment="1" applyProtection="1">
      <alignment vertical="center"/>
      <protection locked="0"/>
    </xf>
    <xf numFmtId="0" fontId="10" fillId="0" borderId="37" xfId="0" applyFont="1" applyBorder="1" applyAlignment="1" applyProtection="1">
      <alignment horizontal="right" vertical="center"/>
      <protection hidden="1"/>
    </xf>
    <xf numFmtId="1" fontId="10" fillId="0" borderId="38" xfId="0" applyNumberFormat="1" applyFont="1" applyBorder="1" applyAlignment="1" applyProtection="1">
      <alignment horizontal="right" vertical="center" wrapText="1"/>
      <protection hidden="1"/>
    </xf>
    <xf numFmtId="0" fontId="10" fillId="0" borderId="38" xfId="0" applyFont="1" applyBorder="1" applyAlignment="1" applyProtection="1">
      <alignment horizontal="right" vertical="center" wrapText="1"/>
      <protection hidden="1"/>
    </xf>
    <xf numFmtId="0" fontId="13" fillId="0" borderId="27" xfId="0" applyFont="1" applyBorder="1" applyAlignment="1" applyProtection="1">
      <alignment horizontal="right" vertical="center"/>
      <protection locked="0"/>
    </xf>
    <xf numFmtId="0" fontId="13" fillId="7" borderId="49" xfId="0" applyFont="1" applyFill="1" applyBorder="1" applyAlignment="1" applyProtection="1">
      <alignment vertical="center"/>
      <protection locked="0"/>
    </xf>
    <xf numFmtId="0" fontId="10" fillId="0" borderId="27" xfId="0" applyFont="1" applyBorder="1" applyAlignment="1" applyProtection="1">
      <alignment horizontal="right" vertical="center"/>
      <protection hidden="1"/>
    </xf>
    <xf numFmtId="0" fontId="10" fillId="0" borderId="49" xfId="0" applyFont="1" applyBorder="1" applyAlignment="1" applyProtection="1">
      <alignment horizontal="right" vertical="center" wrapText="1"/>
      <protection hidden="1"/>
    </xf>
    <xf numFmtId="0" fontId="10" fillId="0" borderId="2" xfId="0" applyFont="1" applyBorder="1" applyAlignment="1" applyProtection="1">
      <alignment horizontal="right" vertical="center"/>
      <protection locked="0"/>
    </xf>
    <xf numFmtId="0" fontId="10" fillId="0" borderId="64" xfId="0" applyFont="1" applyBorder="1" applyAlignment="1" applyProtection="1">
      <alignment horizontal="right" vertical="center"/>
      <protection locked="0"/>
    </xf>
    <xf numFmtId="0" fontId="10" fillId="0" borderId="66" xfId="0" applyFont="1" applyBorder="1" applyAlignment="1" applyProtection="1">
      <alignment horizontal="right" vertical="center"/>
      <protection locked="0"/>
    </xf>
    <xf numFmtId="0" fontId="10" fillId="0" borderId="19" xfId="0" applyFont="1" applyBorder="1" applyAlignment="1" applyProtection="1">
      <alignment horizontal="right" vertical="center"/>
      <protection locked="0"/>
    </xf>
    <xf numFmtId="0" fontId="10" fillId="0" borderId="62" xfId="0" applyFont="1" applyBorder="1" applyAlignment="1" applyProtection="1">
      <alignment horizontal="right" vertical="center"/>
      <protection locked="0"/>
    </xf>
    <xf numFmtId="0" fontId="10" fillId="0" borderId="4" xfId="0" applyFont="1" applyBorder="1" applyAlignment="1" applyProtection="1">
      <alignment horizontal="right" vertical="center"/>
      <protection locked="0"/>
    </xf>
    <xf numFmtId="0" fontId="10" fillId="0" borderId="3" xfId="0" applyFont="1" applyBorder="1" applyAlignment="1" applyProtection="1">
      <alignment horizontal="right" vertical="center"/>
      <protection locked="0"/>
    </xf>
    <xf numFmtId="0" fontId="10" fillId="0" borderId="13" xfId="0" applyFont="1" applyBorder="1" applyAlignment="1" applyProtection="1">
      <alignment horizontal="right" vertical="center"/>
      <protection locked="0"/>
    </xf>
    <xf numFmtId="0" fontId="10" fillId="0" borderId="70" xfId="0" applyFont="1" applyBorder="1" applyAlignment="1" applyProtection="1">
      <alignment horizontal="right" vertical="center"/>
      <protection locked="0"/>
    </xf>
    <xf numFmtId="0" fontId="10" fillId="0" borderId="10" xfId="0" applyFont="1" applyBorder="1" applyAlignment="1" applyProtection="1">
      <alignment horizontal="right" vertical="center"/>
      <protection locked="0"/>
    </xf>
    <xf numFmtId="0" fontId="10" fillId="0" borderId="27" xfId="0" applyFont="1" applyBorder="1" applyAlignment="1" applyProtection="1">
      <alignment horizontal="right" vertical="center"/>
      <protection locked="0"/>
    </xf>
    <xf numFmtId="0" fontId="10" fillId="0" borderId="72" xfId="0" applyFont="1" applyBorder="1" applyAlignment="1" applyProtection="1">
      <alignment horizontal="right" vertical="center"/>
      <protection locked="0"/>
    </xf>
    <xf numFmtId="0" fontId="10" fillId="0" borderId="3" xfId="0" applyFont="1" applyBorder="1" applyAlignment="1" applyProtection="1">
      <alignment horizontal="right" vertical="center"/>
    </xf>
    <xf numFmtId="0" fontId="10" fillId="0" borderId="63" xfId="0" applyFont="1" applyBorder="1" applyAlignment="1" applyProtection="1">
      <alignment horizontal="right" vertical="center"/>
      <protection locked="0"/>
    </xf>
    <xf numFmtId="0" fontId="10" fillId="0" borderId="88" xfId="0" applyFont="1" applyBorder="1" applyAlignment="1" applyProtection="1">
      <alignment horizontal="right" vertical="center"/>
      <protection locked="0"/>
    </xf>
    <xf numFmtId="0" fontId="10" fillId="0" borderId="25" xfId="0" applyFont="1" applyBorder="1" applyAlignment="1" applyProtection="1">
      <alignment horizontal="right" vertical="center"/>
      <protection locked="0"/>
    </xf>
    <xf numFmtId="0" fontId="10" fillId="5" borderId="7" xfId="0" applyFont="1" applyFill="1" applyBorder="1" applyAlignment="1" applyProtection="1">
      <alignment horizontal="right" vertical="center"/>
      <protection locked="0"/>
    </xf>
    <xf numFmtId="0" fontId="10" fillId="5" borderId="92" xfId="0" applyFont="1" applyFill="1" applyBorder="1" applyAlignment="1" applyProtection="1">
      <alignment horizontal="right" vertical="center"/>
      <protection locked="0"/>
    </xf>
    <xf numFmtId="0" fontId="10" fillId="0" borderId="3" xfId="0" applyFont="1" applyBorder="1" applyAlignment="1" applyProtection="1">
      <alignment horizontal="right" vertical="center"/>
      <protection hidden="1"/>
    </xf>
    <xf numFmtId="1" fontId="10" fillId="0" borderId="66" xfId="0" applyNumberFormat="1" applyFont="1" applyBorder="1" applyAlignment="1" applyProtection="1">
      <alignment horizontal="right" vertical="center"/>
      <protection locked="0"/>
    </xf>
    <xf numFmtId="0" fontId="10" fillId="0" borderId="66" xfId="0" applyFont="1" applyFill="1" applyBorder="1" applyAlignment="1" applyProtection="1">
      <alignment horizontal="right" vertical="center"/>
      <protection locked="0"/>
    </xf>
    <xf numFmtId="0" fontId="10" fillId="0" borderId="52" xfId="0" applyFont="1" applyBorder="1" applyAlignment="1" applyProtection="1">
      <alignment horizontal="right" vertical="center"/>
      <protection locked="0"/>
    </xf>
    <xf numFmtId="1" fontId="10" fillId="0" borderId="25" xfId="0" applyNumberFormat="1" applyFont="1" applyBorder="1" applyAlignment="1" applyProtection="1">
      <alignment horizontal="right" vertical="center"/>
      <protection locked="0"/>
    </xf>
    <xf numFmtId="0" fontId="10" fillId="0" borderId="81" xfId="0" applyFont="1" applyBorder="1" applyAlignment="1" applyProtection="1">
      <alignment horizontal="right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hidden="1"/>
    </xf>
    <xf numFmtId="0" fontId="10" fillId="0" borderId="52" xfId="0" applyFont="1" applyBorder="1" applyAlignment="1" applyProtection="1">
      <alignment horizontal="center" vertical="center" wrapText="1"/>
      <protection locked="0"/>
    </xf>
    <xf numFmtId="0" fontId="10" fillId="0" borderId="52" xfId="0" applyFont="1" applyBorder="1" applyAlignment="1" applyProtection="1">
      <alignment horizontal="center" vertical="center" wrapText="1"/>
      <protection hidden="1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right" vertical="center"/>
      <protection locked="0"/>
    </xf>
    <xf numFmtId="0" fontId="13" fillId="0" borderId="17" xfId="0" applyFont="1" applyBorder="1" applyAlignment="1" applyProtection="1">
      <alignment horizontal="right" vertical="center"/>
      <protection locked="0"/>
    </xf>
    <xf numFmtId="0" fontId="13" fillId="7" borderId="32" xfId="0" applyFont="1" applyFill="1" applyBorder="1" applyAlignment="1" applyProtection="1">
      <alignment vertical="center"/>
      <protection locked="0"/>
    </xf>
    <xf numFmtId="0" fontId="13" fillId="7" borderId="23" xfId="0" applyFont="1" applyFill="1" applyBorder="1" applyAlignment="1" applyProtection="1">
      <alignment vertical="center"/>
      <protection locked="0"/>
    </xf>
    <xf numFmtId="1" fontId="13" fillId="0" borderId="17" xfId="0" applyNumberFormat="1" applyFont="1" applyBorder="1" applyAlignment="1" applyProtection="1">
      <alignment horizontal="right" vertical="center"/>
      <protection hidden="1"/>
    </xf>
    <xf numFmtId="0" fontId="10" fillId="0" borderId="17" xfId="0" applyFont="1" applyBorder="1" applyAlignment="1" applyProtection="1">
      <alignment vertical="center"/>
      <protection locked="0"/>
    </xf>
    <xf numFmtId="0" fontId="10" fillId="0" borderId="27" xfId="0" applyFont="1" applyBorder="1" applyAlignment="1" applyProtection="1">
      <alignment vertical="center"/>
      <protection locked="0"/>
    </xf>
    <xf numFmtId="0" fontId="2" fillId="5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12" fillId="5" borderId="36" xfId="0" applyFont="1" applyFill="1" applyBorder="1" applyAlignment="1" applyProtection="1">
      <alignment vertical="center"/>
    </xf>
    <xf numFmtId="0" fontId="13" fillId="0" borderId="1" xfId="0" applyFont="1" applyBorder="1" applyAlignment="1" applyProtection="1">
      <alignment horizontal="right" vertical="center"/>
      <protection hidden="1"/>
    </xf>
    <xf numFmtId="1" fontId="10" fillId="0" borderId="1" xfId="0" applyNumberFormat="1" applyFont="1" applyBorder="1" applyAlignment="1" applyProtection="1">
      <alignment horizontal="right" vertical="center"/>
      <protection hidden="1"/>
    </xf>
    <xf numFmtId="0" fontId="2" fillId="0" borderId="29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7" borderId="80" xfId="0" applyFont="1" applyFill="1" applyBorder="1" applyAlignment="1" applyProtection="1">
      <alignment vertical="center"/>
      <protection locked="0"/>
    </xf>
    <xf numFmtId="0" fontId="2" fillId="7" borderId="81" xfId="0" applyFont="1" applyFill="1" applyBorder="1" applyAlignment="1" applyProtection="1">
      <alignment vertical="center"/>
      <protection locked="0"/>
    </xf>
    <xf numFmtId="0" fontId="2" fillId="5" borderId="16" xfId="0" applyFont="1" applyFill="1" applyBorder="1" applyAlignment="1" applyProtection="1">
      <alignment horizontal="center" vertical="center" wrapText="1"/>
    </xf>
    <xf numFmtId="1" fontId="7" fillId="5" borderId="49" xfId="0" applyNumberFormat="1" applyFont="1" applyFill="1" applyBorder="1" applyAlignment="1" applyProtection="1">
      <alignment horizontal="right" vertical="center"/>
      <protection locked="0"/>
    </xf>
    <xf numFmtId="1" fontId="6" fillId="5" borderId="4" xfId="0" applyNumberFormat="1" applyFont="1" applyFill="1" applyBorder="1" applyAlignment="1" applyProtection="1">
      <alignment horizontal="right" vertical="center"/>
      <protection locked="0"/>
    </xf>
    <xf numFmtId="1" fontId="7" fillId="5" borderId="4" xfId="0" applyNumberFormat="1" applyFont="1" applyFill="1" applyBorder="1" applyAlignment="1" applyProtection="1">
      <alignment horizontal="right" vertical="center"/>
      <protection locked="0"/>
    </xf>
    <xf numFmtId="1" fontId="7" fillId="5" borderId="2" xfId="0" applyNumberFormat="1" applyFont="1" applyFill="1" applyBorder="1" applyAlignment="1" applyProtection="1">
      <alignment horizontal="right" vertical="center"/>
      <protection locked="0"/>
    </xf>
    <xf numFmtId="1" fontId="6" fillId="5" borderId="80" xfId="0" applyNumberFormat="1" applyFont="1" applyFill="1" applyBorder="1" applyAlignment="1" applyProtection="1">
      <alignment horizontal="right" vertical="center"/>
      <protection hidden="1"/>
    </xf>
    <xf numFmtId="0" fontId="10" fillId="0" borderId="80" xfId="0" applyFont="1" applyBorder="1" applyAlignment="1" applyProtection="1">
      <alignment horizontal="right" vertical="center"/>
      <protection hidden="1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98" xfId="0" applyNumberFormat="1" applyFont="1" applyBorder="1" applyAlignment="1" applyProtection="1">
      <alignment horizontal="center" vertical="center"/>
      <protection locked="0"/>
    </xf>
    <xf numFmtId="0" fontId="2" fillId="0" borderId="60" xfId="0" applyNumberFormat="1" applyFont="1" applyBorder="1" applyAlignment="1" applyProtection="1">
      <alignment horizontal="center" vertical="center"/>
      <protection locked="0"/>
    </xf>
    <xf numFmtId="1" fontId="11" fillId="0" borderId="1" xfId="0" applyNumberFormat="1" applyFont="1" applyFill="1" applyBorder="1" applyAlignment="1" applyProtection="1">
      <alignment horizontal="right" vertical="center"/>
      <protection hidden="1"/>
    </xf>
    <xf numFmtId="0" fontId="23" fillId="7" borderId="12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 wrapText="1"/>
      <protection hidden="1"/>
    </xf>
    <xf numFmtId="0" fontId="2" fillId="0" borderId="97" xfId="0" applyFont="1" applyBorder="1" applyAlignment="1" applyProtection="1">
      <alignment horizontal="center" vertical="center" wrapText="1"/>
      <protection hidden="1"/>
    </xf>
    <xf numFmtId="0" fontId="2" fillId="0" borderId="39" xfId="0" applyFont="1" applyBorder="1" applyAlignment="1" applyProtection="1">
      <alignment horizontal="center" vertical="center" wrapText="1"/>
      <protection hidden="1"/>
    </xf>
    <xf numFmtId="0" fontId="10" fillId="0" borderId="90" xfId="0" applyFont="1" applyBorder="1" applyAlignment="1" applyProtection="1">
      <alignment horizontal="center" vertical="center" wrapText="1"/>
      <protection locked="0"/>
    </xf>
    <xf numFmtId="0" fontId="10" fillId="0" borderId="91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left" vertical="center"/>
      <protection hidden="1"/>
    </xf>
    <xf numFmtId="0" fontId="2" fillId="0" borderId="79" xfId="0" applyFont="1" applyBorder="1" applyAlignment="1" applyProtection="1">
      <alignment horizontal="center" vertical="center"/>
      <protection hidden="1"/>
    </xf>
    <xf numFmtId="0" fontId="2" fillId="0" borderId="58" xfId="0" applyFont="1" applyBorder="1" applyAlignment="1" applyProtection="1">
      <alignment horizontal="center" vertical="center"/>
      <protection hidden="1"/>
    </xf>
    <xf numFmtId="0" fontId="2" fillId="0" borderId="59" xfId="0" applyFont="1" applyBorder="1" applyAlignment="1" applyProtection="1">
      <alignment horizontal="center" vertical="center"/>
      <protection hidden="1"/>
    </xf>
    <xf numFmtId="0" fontId="2" fillId="0" borderId="78" xfId="0" applyFont="1" applyBorder="1" applyAlignment="1" applyProtection="1">
      <alignment horizontal="center" vertical="center"/>
      <protection hidden="1"/>
    </xf>
    <xf numFmtId="0" fontId="2" fillId="0" borderId="51" xfId="0" applyFont="1" applyBorder="1" applyAlignment="1" applyProtection="1">
      <alignment horizontal="center" vertical="center"/>
      <protection hidden="1"/>
    </xf>
    <xf numFmtId="0" fontId="2" fillId="0" borderId="61" xfId="0" applyFont="1" applyBorder="1" applyAlignment="1" applyProtection="1">
      <alignment horizontal="center" vertical="center"/>
      <protection hidden="1"/>
    </xf>
    <xf numFmtId="0" fontId="2" fillId="0" borderId="56" xfId="0" applyFont="1" applyBorder="1" applyAlignment="1" applyProtection="1">
      <alignment horizontal="left" vertical="center"/>
      <protection hidden="1"/>
    </xf>
    <xf numFmtId="0" fontId="2" fillId="0" borderId="57" xfId="0" applyFont="1" applyBorder="1" applyAlignment="1" applyProtection="1">
      <alignment horizontal="left" vertical="center"/>
      <protection hidden="1"/>
    </xf>
    <xf numFmtId="0" fontId="2" fillId="0" borderId="60" xfId="0" applyFont="1" applyBorder="1" applyAlignment="1" applyProtection="1">
      <alignment horizontal="left" vertical="center"/>
      <protection hidden="1"/>
    </xf>
    <xf numFmtId="0" fontId="2" fillId="0" borderId="11" xfId="0" applyFont="1" applyBorder="1" applyAlignment="1" applyProtection="1">
      <alignment horizontal="left" vertical="center"/>
      <protection hidden="1"/>
    </xf>
    <xf numFmtId="0" fontId="2" fillId="0" borderId="66" xfId="0" applyFont="1" applyBorder="1" applyAlignment="1" applyProtection="1">
      <alignment horizontal="left" vertical="center"/>
      <protection hidden="1"/>
    </xf>
    <xf numFmtId="0" fontId="2" fillId="0" borderId="82" xfId="0" applyFont="1" applyBorder="1" applyAlignment="1" applyProtection="1">
      <alignment horizontal="left" vertical="center"/>
      <protection hidden="1"/>
    </xf>
    <xf numFmtId="0" fontId="2" fillId="0" borderId="83" xfId="0" applyFont="1" applyBorder="1" applyAlignment="1" applyProtection="1">
      <alignment horizontal="left" vertical="center"/>
      <protection hidden="1"/>
    </xf>
    <xf numFmtId="0" fontId="2" fillId="0" borderId="84" xfId="0" applyFont="1" applyBorder="1" applyAlignment="1" applyProtection="1">
      <alignment horizontal="left" vertical="center"/>
      <protection hidden="1"/>
    </xf>
    <xf numFmtId="0" fontId="2" fillId="0" borderId="85" xfId="0" applyFont="1" applyBorder="1" applyAlignment="1" applyProtection="1">
      <alignment horizontal="left" vertical="center"/>
      <protection hidden="1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13" fillId="0" borderId="49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17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</xf>
    <xf numFmtId="0" fontId="8" fillId="0" borderId="21" xfId="0" applyFont="1" applyBorder="1" applyAlignment="1" applyProtection="1">
      <alignment horizontal="left" vertical="center" wrapText="1"/>
    </xf>
    <xf numFmtId="0" fontId="8" fillId="0" borderId="28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center" wrapText="1"/>
    </xf>
    <xf numFmtId="0" fontId="13" fillId="0" borderId="12" xfId="0" applyFont="1" applyBorder="1" applyAlignment="1" applyProtection="1">
      <alignment horizontal="left" vertical="center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center"/>
    </xf>
    <xf numFmtId="0" fontId="10" fillId="0" borderId="27" xfId="0" applyFont="1" applyBorder="1" applyAlignment="1" applyProtection="1">
      <alignment horizontal="left" vertical="center" wrapText="1"/>
      <protection hidden="1"/>
    </xf>
    <xf numFmtId="0" fontId="13" fillId="0" borderId="49" xfId="0" applyFont="1" applyBorder="1" applyAlignment="1" applyProtection="1">
      <alignment horizontal="left" vertical="center" wrapText="1"/>
      <protection hidden="1"/>
    </xf>
    <xf numFmtId="0" fontId="13" fillId="0" borderId="31" xfId="0" applyFont="1" applyBorder="1" applyAlignment="1" applyProtection="1">
      <alignment horizontal="left" vertical="center" wrapText="1"/>
      <protection hidden="1"/>
    </xf>
    <xf numFmtId="0" fontId="13" fillId="0" borderId="19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10" fillId="0" borderId="28" xfId="0" applyFont="1" applyBorder="1" applyAlignment="1" applyProtection="1">
      <alignment horizontal="left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 wrapText="1"/>
      <protection hidden="1"/>
    </xf>
    <xf numFmtId="0" fontId="10" fillId="0" borderId="12" xfId="0" applyFont="1" applyBorder="1" applyAlignment="1" applyProtection="1">
      <alignment horizontal="left" vertical="center" wrapText="1"/>
      <protection hidden="1"/>
    </xf>
    <xf numFmtId="0" fontId="13" fillId="0" borderId="11" xfId="0" applyFont="1" applyBorder="1" applyAlignment="1" applyProtection="1">
      <alignment horizontal="left" vertical="center" wrapText="1"/>
      <protection hidden="1"/>
    </xf>
    <xf numFmtId="0" fontId="13" fillId="0" borderId="12" xfId="0" applyFont="1" applyBorder="1" applyAlignment="1" applyProtection="1">
      <alignment horizontal="left" vertical="center" wrapText="1"/>
      <protection hidden="1"/>
    </xf>
    <xf numFmtId="0" fontId="2" fillId="0" borderId="95" xfId="0" applyFont="1" applyBorder="1" applyAlignment="1" applyProtection="1">
      <alignment horizontal="center" vertical="center" wrapText="1"/>
      <protection hidden="1"/>
    </xf>
    <xf numFmtId="0" fontId="3" fillId="0" borderId="94" xfId="0" applyFont="1" applyBorder="1" applyAlignment="1" applyProtection="1">
      <alignment horizontal="center" vertical="center" wrapText="1"/>
      <protection hidden="1"/>
    </xf>
    <xf numFmtId="0" fontId="3" fillId="0" borderId="96" xfId="0" applyFont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left" vertical="center" wrapText="1"/>
      <protection hidden="1"/>
    </xf>
    <xf numFmtId="0" fontId="10" fillId="0" borderId="50" xfId="0" applyFont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3" fillId="0" borderId="11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5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hidden="1"/>
    </xf>
    <xf numFmtId="0" fontId="13" fillId="0" borderId="1" xfId="0" applyFont="1" applyBorder="1" applyAlignment="1" applyProtection="1">
      <alignment horizontal="left" vertical="center"/>
      <protection hidden="1"/>
    </xf>
    <xf numFmtId="0" fontId="13" fillId="0" borderId="9" xfId="0" applyFont="1" applyBorder="1" applyAlignment="1" applyProtection="1">
      <alignment horizontal="left" vertical="center"/>
      <protection hidden="1"/>
    </xf>
    <xf numFmtId="0" fontId="10" fillId="0" borderId="49" xfId="0" applyFont="1" applyBorder="1" applyAlignment="1" applyProtection="1">
      <alignment horizontal="left" vertical="center" wrapText="1"/>
      <protection hidden="1"/>
    </xf>
    <xf numFmtId="0" fontId="10" fillId="0" borderId="27" xfId="0" applyFont="1" applyBorder="1" applyAlignment="1" applyProtection="1">
      <alignment horizontal="left" vertical="center" wrapText="1"/>
      <protection locked="0"/>
    </xf>
    <xf numFmtId="0" fontId="10" fillId="0" borderId="49" xfId="0" applyFont="1" applyBorder="1" applyAlignment="1" applyProtection="1">
      <alignment horizontal="left" vertical="center" wrapText="1"/>
      <protection locked="0"/>
    </xf>
    <xf numFmtId="0" fontId="10" fillId="0" borderId="31" xfId="0" applyFont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64" xfId="0" applyFont="1" applyBorder="1" applyAlignment="1" applyProtection="1">
      <alignment horizontal="left" vertical="center"/>
      <protection locked="0"/>
    </xf>
    <xf numFmtId="0" fontId="18" fillId="2" borderId="3" xfId="0" applyFont="1" applyFill="1" applyBorder="1" applyAlignment="1" applyProtection="1">
      <alignment horizontal="left" vertical="center"/>
      <protection locked="0"/>
    </xf>
    <xf numFmtId="0" fontId="18" fillId="2" borderId="4" xfId="0" applyFont="1" applyFill="1" applyBorder="1" applyAlignment="1" applyProtection="1">
      <alignment horizontal="left" vertical="center"/>
      <protection locked="0"/>
    </xf>
    <xf numFmtId="0" fontId="18" fillId="2" borderId="63" xfId="0" applyFont="1" applyFill="1" applyBorder="1" applyAlignment="1" applyProtection="1">
      <alignment horizontal="left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  <protection locked="0"/>
    </xf>
    <xf numFmtId="0" fontId="10" fillId="3" borderId="75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hidden="1"/>
    </xf>
    <xf numFmtId="0" fontId="13" fillId="0" borderId="10" xfId="0" quotePrefix="1" applyFont="1" applyBorder="1" applyAlignment="1" applyProtection="1">
      <alignment horizontal="center" vertical="center"/>
      <protection hidden="1"/>
    </xf>
    <xf numFmtId="0" fontId="13" fillId="0" borderId="11" xfId="0" quotePrefix="1" applyFont="1" applyBorder="1" applyAlignment="1" applyProtection="1">
      <alignment horizontal="center" vertical="center"/>
      <protection hidden="1"/>
    </xf>
    <xf numFmtId="0" fontId="13" fillId="0" borderId="66" xfId="0" quotePrefix="1" applyFont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/>
      <protection locked="0"/>
    </xf>
    <xf numFmtId="0" fontId="10" fillId="6" borderId="15" xfId="0" applyFont="1" applyFill="1" applyBorder="1" applyAlignment="1" applyProtection="1">
      <alignment horizontal="center" vertical="center"/>
      <protection locked="0"/>
    </xf>
    <xf numFmtId="0" fontId="10" fillId="6" borderId="19" xfId="0" applyFont="1" applyFill="1" applyBorder="1" applyAlignment="1" applyProtection="1">
      <alignment horizontal="center" vertical="center"/>
      <protection locked="0"/>
    </xf>
    <xf numFmtId="0" fontId="10" fillId="6" borderId="62" xfId="0" applyFont="1" applyFill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left" vertical="center"/>
      <protection hidden="1"/>
    </xf>
    <xf numFmtId="0" fontId="18" fillId="4" borderId="3" xfId="0" applyFont="1" applyFill="1" applyBorder="1" applyAlignment="1" applyProtection="1">
      <alignment horizontal="left" vertical="center"/>
      <protection locked="0"/>
    </xf>
    <xf numFmtId="0" fontId="18" fillId="4" borderId="4" xfId="0" applyFont="1" applyFill="1" applyBorder="1" applyAlignment="1" applyProtection="1">
      <alignment horizontal="left" vertical="center"/>
      <protection locked="0"/>
    </xf>
    <xf numFmtId="0" fontId="18" fillId="4" borderId="63" xfId="0" applyFont="1" applyFill="1" applyBorder="1" applyAlignment="1" applyProtection="1">
      <alignment horizontal="left" vertical="center"/>
      <protection locked="0"/>
    </xf>
    <xf numFmtId="0" fontId="13" fillId="0" borderId="54" xfId="0" applyFont="1" applyBorder="1" applyAlignment="1" applyProtection="1">
      <alignment horizontal="left" vertical="center"/>
      <protection locked="0"/>
    </xf>
    <xf numFmtId="0" fontId="13" fillId="0" borderId="55" xfId="0" applyFont="1" applyBorder="1" applyAlignment="1" applyProtection="1">
      <alignment horizontal="left" vertical="center"/>
      <protection locked="0"/>
    </xf>
    <xf numFmtId="0" fontId="13" fillId="0" borderId="76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 wrapText="1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horizontal="center" vertical="center"/>
      <protection hidden="1"/>
    </xf>
    <xf numFmtId="0" fontId="13" fillId="0" borderId="75" xfId="0" applyFont="1" applyBorder="1" applyAlignment="1" applyProtection="1">
      <alignment horizontal="center" vertical="center"/>
      <protection hidden="1"/>
    </xf>
    <xf numFmtId="0" fontId="13" fillId="0" borderId="11" xfId="0" applyFont="1" applyBorder="1" applyAlignment="1" applyProtection="1">
      <alignment horizontal="center" vertical="center"/>
      <protection hidden="1"/>
    </xf>
    <xf numFmtId="0" fontId="13" fillId="0" borderId="66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10" fontId="10" fillId="0" borderId="0" xfId="0" applyNumberFormat="1" applyFont="1" applyAlignment="1" applyProtection="1">
      <alignment horizontal="center" vertical="center" wrapText="1"/>
      <protection hidden="1"/>
    </xf>
    <xf numFmtId="0" fontId="5" fillId="0" borderId="77" xfId="0" applyFont="1" applyBorder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horizontal="left" vertical="center" wrapText="1"/>
    </xf>
    <xf numFmtId="0" fontId="13" fillId="0" borderId="12" xfId="0" applyFont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" fillId="0" borderId="77" xfId="0" applyFont="1" applyBorder="1" applyAlignment="1" applyProtection="1">
      <alignment horizontal="center" vertical="center"/>
      <protection hidden="1"/>
    </xf>
    <xf numFmtId="0" fontId="13" fillId="0" borderId="15" xfId="0" quotePrefix="1" applyFont="1" applyBorder="1" applyAlignment="1" applyProtection="1">
      <alignment horizontal="center" vertical="center"/>
      <protection hidden="1"/>
    </xf>
    <xf numFmtId="0" fontId="13" fillId="0" borderId="19" xfId="0" applyFont="1" applyBorder="1" applyAlignment="1" applyProtection="1">
      <alignment horizontal="center" vertical="center"/>
      <protection hidden="1"/>
    </xf>
    <xf numFmtId="0" fontId="13" fillId="0" borderId="62" xfId="0" applyFont="1" applyBorder="1" applyAlignment="1" applyProtection="1">
      <alignment horizontal="center" vertical="center"/>
      <protection hidden="1"/>
    </xf>
    <xf numFmtId="0" fontId="13" fillId="0" borderId="49" xfId="0" applyFont="1" applyBorder="1" applyAlignment="1" applyProtection="1">
      <alignment horizontal="left" vertical="center" wrapText="1"/>
      <protection locked="0"/>
    </xf>
    <xf numFmtId="0" fontId="15" fillId="7" borderId="77" xfId="0" applyFont="1" applyFill="1" applyBorder="1" applyAlignment="1" applyProtection="1">
      <alignment horizontal="center" vertical="center"/>
      <protection locked="0"/>
    </xf>
    <xf numFmtId="0" fontId="6" fillId="0" borderId="80" xfId="0" applyFont="1" applyBorder="1" applyAlignment="1" applyProtection="1">
      <alignment horizontal="center" vertical="center"/>
      <protection locked="0"/>
    </xf>
    <xf numFmtId="0" fontId="5" fillId="5" borderId="86" xfId="0" applyFont="1" applyFill="1" applyBorder="1" applyAlignment="1" applyProtection="1">
      <alignment horizontal="center" vertical="center" wrapText="1"/>
    </xf>
    <xf numFmtId="0" fontId="5" fillId="5" borderId="45" xfId="0" applyFont="1" applyFill="1" applyBorder="1" applyAlignment="1" applyProtection="1">
      <alignment horizontal="center" vertical="center" wrapText="1"/>
    </xf>
    <xf numFmtId="0" fontId="2" fillId="0" borderId="94" xfId="0" applyFont="1" applyBorder="1" applyAlignment="1" applyProtection="1">
      <alignment horizontal="center" vertical="center" wrapText="1"/>
    </xf>
    <xf numFmtId="0" fontId="2" fillId="0" borderId="87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46" xfId="0" applyFont="1" applyBorder="1" applyAlignment="1" applyProtection="1">
      <alignment horizontal="center" vertical="center" wrapText="1"/>
    </xf>
    <xf numFmtId="0" fontId="2" fillId="0" borderId="95" xfId="0" applyFont="1" applyBorder="1" applyAlignment="1" applyProtection="1">
      <alignment horizontal="center" vertical="center"/>
      <protection locked="0"/>
    </xf>
    <xf numFmtId="0" fontId="2" fillId="0" borderId="9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 hidden="1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 applyProtection="1">
      <alignment horizontal="center" vertical="center"/>
      <protection locked="0" hidden="1"/>
    </xf>
    <xf numFmtId="0" fontId="12" fillId="5" borderId="4" xfId="0" applyFont="1" applyFill="1" applyBorder="1" applyAlignment="1" applyProtection="1">
      <alignment horizontal="center" vertical="center"/>
      <protection locked="0" hidden="1"/>
    </xf>
    <xf numFmtId="0" fontId="12" fillId="5" borderId="2" xfId="0" applyFont="1" applyFill="1" applyBorder="1" applyAlignment="1" applyProtection="1">
      <alignment horizontal="center" vertical="center"/>
      <protection locked="0" hidden="1"/>
    </xf>
    <xf numFmtId="0" fontId="12" fillId="5" borderId="32" xfId="0" applyFont="1" applyFill="1" applyBorder="1" applyAlignment="1" applyProtection="1">
      <alignment horizontal="center" vertical="center"/>
      <protection locked="0" hidden="1"/>
    </xf>
    <xf numFmtId="0" fontId="22" fillId="5" borderId="14" xfId="0" applyFont="1" applyFill="1" applyBorder="1" applyAlignment="1" applyProtection="1">
      <alignment horizontal="center" vertical="center"/>
      <protection locked="0"/>
    </xf>
    <xf numFmtId="0" fontId="12" fillId="7" borderId="14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 /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P87"/>
  <sheetViews>
    <sheetView showZeros="0" tabSelected="1" topLeftCell="A58" zoomScale="120" zoomScaleNormal="120" workbookViewId="0">
      <selection activeCell="I52" sqref="I52"/>
    </sheetView>
  </sheetViews>
  <sheetFormatPr defaultColWidth="0" defaultRowHeight="12.75" zeroHeight="1" x14ac:dyDescent="0.15"/>
  <cols>
    <col min="1" max="1" width="3.7734375" style="102" customWidth="1"/>
    <col min="2" max="2" width="4.98828125" style="10" customWidth="1"/>
    <col min="3" max="3" width="8.22265625" style="10" customWidth="1"/>
    <col min="4" max="4" width="13.484375" style="10" customWidth="1"/>
    <col min="5" max="5" width="14.96875" style="10" customWidth="1"/>
    <col min="6" max="6" width="5.2578125" style="10" customWidth="1"/>
    <col min="7" max="7" width="12.13671875" style="10" customWidth="1"/>
    <col min="8" max="8" width="6.3359375" style="10" customWidth="1"/>
    <col min="9" max="9" width="10.11328125" style="10" customWidth="1"/>
    <col min="10" max="10" width="4.58203125" style="10" customWidth="1"/>
    <col min="11" max="11" width="11.19140625" style="10" customWidth="1"/>
    <col min="12" max="12" width="1.078125" style="5" customWidth="1"/>
    <col min="13" max="13" width="24.40625" style="5" hidden="1" customWidth="1"/>
    <col min="14" max="14" width="14.15625" style="5" hidden="1" customWidth="1"/>
    <col min="15" max="16" width="0" style="5" hidden="1" customWidth="1"/>
    <col min="17" max="16384" width="9.16796875" style="5" hidden="1"/>
  </cols>
  <sheetData>
    <row r="1" spans="1:11" ht="16.5" customHeight="1" x14ac:dyDescent="0.15">
      <c r="A1" s="250"/>
      <c r="B1" s="250"/>
      <c r="C1" s="250"/>
      <c r="D1" s="250"/>
      <c r="E1" s="250"/>
      <c r="F1" s="250"/>
      <c r="G1" s="251" t="s">
        <v>412</v>
      </c>
      <c r="H1" s="251"/>
      <c r="I1" s="250"/>
      <c r="J1" s="250"/>
      <c r="K1" s="250"/>
    </row>
    <row r="2" spans="1:11" s="83" customFormat="1" ht="18" customHeight="1" x14ac:dyDescent="0.15">
      <c r="A2" s="359" t="s">
        <v>55</v>
      </c>
      <c r="B2" s="359"/>
      <c r="C2" s="359"/>
      <c r="D2" s="362" t="s">
        <v>35</v>
      </c>
      <c r="E2" s="362"/>
      <c r="F2" s="362"/>
      <c r="G2" s="362"/>
      <c r="H2" s="362"/>
      <c r="I2" s="362"/>
      <c r="J2" s="362"/>
      <c r="K2" s="362"/>
    </row>
    <row r="3" spans="1:11" s="83" customFormat="1" ht="15" customHeight="1" x14ac:dyDescent="0.15">
      <c r="A3" s="357" t="s">
        <v>343</v>
      </c>
      <c r="B3" s="357"/>
      <c r="C3" s="357"/>
      <c r="D3" s="362" t="s">
        <v>369</v>
      </c>
      <c r="E3" s="362"/>
      <c r="F3" s="362"/>
      <c r="G3" s="362"/>
      <c r="H3" s="362"/>
      <c r="I3" s="362"/>
      <c r="J3" s="362"/>
      <c r="K3" s="362"/>
    </row>
    <row r="4" spans="1:11" s="83" customFormat="1" ht="17.25" customHeight="1" thickBot="1" x14ac:dyDescent="0.2">
      <c r="A4" s="358" t="s">
        <v>413</v>
      </c>
      <c r="B4" s="358"/>
      <c r="C4" s="358"/>
      <c r="D4" s="363" t="s">
        <v>370</v>
      </c>
      <c r="E4" s="363"/>
      <c r="F4" s="363"/>
      <c r="G4" s="363"/>
      <c r="H4" s="363"/>
      <c r="I4" s="363"/>
      <c r="J4" s="363"/>
      <c r="K4" s="363"/>
    </row>
    <row r="5" spans="1:11" ht="16.5" customHeight="1" x14ac:dyDescent="0.15">
      <c r="A5" s="264" t="s">
        <v>30</v>
      </c>
      <c r="B5" s="265"/>
      <c r="C5" s="265"/>
      <c r="D5" s="265">
        <f>Page5!H3</f>
        <v>0</v>
      </c>
      <c r="E5" s="265"/>
      <c r="F5" s="269"/>
      <c r="G5" s="258" t="s">
        <v>40</v>
      </c>
      <c r="H5" s="259"/>
      <c r="I5" s="259"/>
      <c r="J5" s="259"/>
      <c r="K5" s="260"/>
    </row>
    <row r="6" spans="1:11" ht="15.75" customHeight="1" x14ac:dyDescent="0.15">
      <c r="A6" s="266" t="s">
        <v>29</v>
      </c>
      <c r="B6" s="267"/>
      <c r="C6" s="267"/>
      <c r="D6" s="267">
        <f>Page5!P3</f>
        <v>0</v>
      </c>
      <c r="E6" s="267"/>
      <c r="F6" s="268"/>
      <c r="G6" s="261" t="s">
        <v>41</v>
      </c>
      <c r="H6" s="262"/>
      <c r="I6" s="262"/>
      <c r="J6" s="262"/>
      <c r="K6" s="263"/>
    </row>
    <row r="7" spans="1:11" ht="15.75" customHeight="1" thickBot="1" x14ac:dyDescent="0.2">
      <c r="A7" s="270" t="s">
        <v>33</v>
      </c>
      <c r="B7" s="271"/>
      <c r="C7" s="271"/>
      <c r="D7" s="271">
        <f>Page5!U3</f>
        <v>0</v>
      </c>
      <c r="E7" s="271"/>
      <c r="F7" s="272"/>
      <c r="G7" s="89" t="s">
        <v>34</v>
      </c>
      <c r="H7" s="271" t="s">
        <v>93</v>
      </c>
      <c r="I7" s="271"/>
      <c r="J7" s="271"/>
      <c r="K7" s="272"/>
    </row>
    <row r="8" spans="1:11" ht="26.25" customHeight="1" x14ac:dyDescent="0.15">
      <c r="A8" s="105">
        <v>1</v>
      </c>
      <c r="B8" s="291" t="s">
        <v>363</v>
      </c>
      <c r="C8" s="292"/>
      <c r="D8" s="292"/>
      <c r="E8" s="292"/>
      <c r="F8" s="292"/>
      <c r="G8" s="292"/>
      <c r="H8" s="292"/>
      <c r="I8" s="293"/>
      <c r="J8" s="188" t="s">
        <v>2</v>
      </c>
      <c r="K8" s="106">
        <f>Page5!$J$25</f>
        <v>0</v>
      </c>
    </row>
    <row r="9" spans="1:11" ht="15.95" customHeight="1" x14ac:dyDescent="0.15">
      <c r="A9" s="107">
        <v>2</v>
      </c>
      <c r="B9" s="295" t="s">
        <v>371</v>
      </c>
      <c r="C9" s="296"/>
      <c r="D9" s="296"/>
      <c r="E9" s="296"/>
      <c r="F9" s="296"/>
      <c r="G9" s="297" t="b">
        <v>0</v>
      </c>
      <c r="H9" s="149"/>
      <c r="I9" s="150"/>
      <c r="J9" s="190"/>
      <c r="K9" s="191"/>
    </row>
    <row r="10" spans="1:11" ht="14.25" customHeight="1" x14ac:dyDescent="0.15">
      <c r="A10" s="108"/>
      <c r="B10" s="91" t="s">
        <v>356</v>
      </c>
      <c r="C10" s="92" t="s">
        <v>69</v>
      </c>
      <c r="D10" s="92"/>
      <c r="E10" s="93"/>
      <c r="F10" s="138" t="s">
        <v>2</v>
      </c>
      <c r="G10" s="139"/>
      <c r="H10" s="92"/>
      <c r="I10" s="147"/>
      <c r="J10" s="171"/>
      <c r="K10" s="192"/>
    </row>
    <row r="11" spans="1:11" ht="15.95" customHeight="1" x14ac:dyDescent="0.15">
      <c r="A11" s="108"/>
      <c r="B11" s="94" t="s">
        <v>12</v>
      </c>
      <c r="C11" s="273" t="s">
        <v>70</v>
      </c>
      <c r="D11" s="273"/>
      <c r="E11" s="273"/>
      <c r="F11" s="138" t="s">
        <v>2</v>
      </c>
      <c r="G11" s="139"/>
      <c r="H11" s="92"/>
      <c r="I11" s="147"/>
      <c r="J11" s="171"/>
      <c r="K11" s="192"/>
    </row>
    <row r="12" spans="1:11" s="1" customFormat="1" ht="12" customHeight="1" x14ac:dyDescent="0.15">
      <c r="A12" s="108"/>
      <c r="B12" s="94" t="s">
        <v>357</v>
      </c>
      <c r="C12" s="273" t="s">
        <v>71</v>
      </c>
      <c r="D12" s="273"/>
      <c r="E12" s="273"/>
      <c r="F12" s="138" t="s">
        <v>2</v>
      </c>
      <c r="G12" s="139"/>
      <c r="H12" s="92"/>
      <c r="I12" s="147"/>
      <c r="J12" s="171"/>
      <c r="K12" s="192"/>
    </row>
    <row r="13" spans="1:11" ht="15.75" customHeight="1" x14ac:dyDescent="0.15">
      <c r="A13" s="109"/>
      <c r="B13" s="95" t="s">
        <v>10</v>
      </c>
      <c r="C13" s="294" t="s">
        <v>72</v>
      </c>
      <c r="D13" s="294"/>
      <c r="E13" s="294"/>
      <c r="F13" s="140" t="s">
        <v>2</v>
      </c>
      <c r="G13" s="141"/>
      <c r="H13" s="151"/>
      <c r="I13" s="152"/>
      <c r="J13" s="193"/>
      <c r="K13" s="194"/>
    </row>
    <row r="14" spans="1:11" ht="15.75" customHeight="1" x14ac:dyDescent="0.15">
      <c r="A14" s="110"/>
      <c r="B14" s="283" t="s">
        <v>340</v>
      </c>
      <c r="C14" s="283"/>
      <c r="D14" s="283"/>
      <c r="E14" s="283"/>
      <c r="F14" s="283"/>
      <c r="G14" s="284"/>
      <c r="H14" s="148" t="s">
        <v>2</v>
      </c>
      <c r="I14" s="153">
        <f>MIN(G12:G13)</f>
        <v>0</v>
      </c>
      <c r="J14" s="195"/>
      <c r="K14" s="111">
        <f>K8-I14</f>
        <v>0</v>
      </c>
    </row>
    <row r="15" spans="1:11" ht="15.95" customHeight="1" x14ac:dyDescent="0.15">
      <c r="A15" s="112">
        <v>3</v>
      </c>
      <c r="B15" s="285" t="s">
        <v>4</v>
      </c>
      <c r="C15" s="286"/>
      <c r="D15" s="286"/>
      <c r="E15" s="286"/>
      <c r="F15" s="286"/>
      <c r="G15" s="286"/>
      <c r="H15" s="154"/>
      <c r="I15" s="155"/>
      <c r="J15" s="196" t="s">
        <v>2</v>
      </c>
      <c r="K15" s="111">
        <f>SUM($K$8-$I$14)</f>
        <v>0</v>
      </c>
    </row>
    <row r="16" spans="1:11" ht="15.95" customHeight="1" x14ac:dyDescent="0.15">
      <c r="A16" s="113">
        <v>4</v>
      </c>
      <c r="B16" s="295" t="s">
        <v>66</v>
      </c>
      <c r="C16" s="298"/>
      <c r="D16" s="298"/>
      <c r="E16" s="298"/>
      <c r="F16" s="90"/>
      <c r="G16" s="96"/>
      <c r="H16" s="156"/>
      <c r="I16" s="157"/>
      <c r="J16" s="197"/>
      <c r="K16" s="198"/>
    </row>
    <row r="17" spans="1:11" ht="14.25" customHeight="1" x14ac:dyDescent="0.15">
      <c r="A17" s="114"/>
      <c r="B17" s="94" t="s">
        <v>8</v>
      </c>
      <c r="C17" s="273" t="s">
        <v>73</v>
      </c>
      <c r="D17" s="273"/>
      <c r="E17" s="273"/>
      <c r="F17" s="138" t="s">
        <v>2</v>
      </c>
      <c r="G17" s="142">
        <v>50000</v>
      </c>
      <c r="H17" s="158"/>
      <c r="I17" s="138"/>
      <c r="J17" s="199"/>
      <c r="K17" s="192"/>
    </row>
    <row r="18" spans="1:11" ht="15.95" customHeight="1" x14ac:dyDescent="0.15">
      <c r="A18" s="108"/>
      <c r="B18" s="94" t="s">
        <v>12</v>
      </c>
      <c r="C18" s="273" t="s">
        <v>74</v>
      </c>
      <c r="D18" s="273"/>
      <c r="E18" s="273"/>
      <c r="F18" s="138" t="s">
        <v>2</v>
      </c>
      <c r="G18" s="143">
        <f>Page5!W2</f>
        <v>0</v>
      </c>
      <c r="H18" s="158"/>
      <c r="I18" s="159"/>
      <c r="J18" s="199"/>
      <c r="K18" s="192"/>
    </row>
    <row r="19" spans="1:11" ht="15.95" customHeight="1" x14ac:dyDescent="0.15">
      <c r="A19" s="108"/>
      <c r="B19" s="94" t="s">
        <v>9</v>
      </c>
      <c r="C19" s="273" t="s">
        <v>75</v>
      </c>
      <c r="D19" s="273"/>
      <c r="E19" s="273"/>
      <c r="F19" s="138" t="s">
        <v>2</v>
      </c>
      <c r="G19" s="249"/>
      <c r="H19" s="92"/>
      <c r="I19" s="92"/>
      <c r="J19" s="199"/>
      <c r="K19" s="192"/>
    </row>
    <row r="20" spans="1:11" ht="15.95" customHeight="1" x14ac:dyDescent="0.15">
      <c r="A20" s="115"/>
      <c r="B20" s="228" t="s">
        <v>10</v>
      </c>
      <c r="C20" s="275" t="s">
        <v>361</v>
      </c>
      <c r="D20" s="275"/>
      <c r="E20" s="275"/>
      <c r="F20" s="144" t="s">
        <v>2</v>
      </c>
      <c r="G20" s="145"/>
      <c r="H20" s="160"/>
      <c r="I20" s="161">
        <f>IF(G20&gt;=200000,"200000",G20)</f>
        <v>0</v>
      </c>
      <c r="J20" s="200"/>
      <c r="K20" s="201"/>
    </row>
    <row r="21" spans="1:11" ht="15.95" customHeight="1" x14ac:dyDescent="0.15">
      <c r="A21" s="112">
        <v>5</v>
      </c>
      <c r="B21" s="285" t="s">
        <v>5</v>
      </c>
      <c r="C21" s="286"/>
      <c r="D21" s="286"/>
      <c r="E21" s="286"/>
      <c r="F21" s="286"/>
      <c r="G21" s="286"/>
      <c r="H21" s="162" t="s">
        <v>2</v>
      </c>
      <c r="I21" s="163">
        <f>SUM(G17+G18+G19+I20)</f>
        <v>50000</v>
      </c>
      <c r="J21" s="202" t="s">
        <v>2</v>
      </c>
      <c r="K21" s="116">
        <f>K15-I21</f>
        <v>-50000</v>
      </c>
    </row>
    <row r="22" spans="1:11" ht="15.95" customHeight="1" x14ac:dyDescent="0.15">
      <c r="A22" s="112">
        <v>6</v>
      </c>
      <c r="B22" s="285" t="s">
        <v>91</v>
      </c>
      <c r="C22" s="286"/>
      <c r="D22" s="286"/>
      <c r="E22" s="286"/>
      <c r="F22" s="97"/>
      <c r="G22" s="98"/>
      <c r="H22" s="154"/>
      <c r="I22" s="155"/>
      <c r="J22" s="196"/>
      <c r="K22" s="203"/>
    </row>
    <row r="23" spans="1:11" ht="12.75" customHeight="1" x14ac:dyDescent="0.15">
      <c r="A23" s="117"/>
      <c r="B23" s="169" t="s">
        <v>8</v>
      </c>
      <c r="C23" s="276" t="s">
        <v>68</v>
      </c>
      <c r="D23" s="276"/>
      <c r="E23" s="276"/>
      <c r="F23" s="222" t="s">
        <v>2</v>
      </c>
      <c r="G23" s="224"/>
      <c r="H23" s="164"/>
      <c r="I23" s="164"/>
      <c r="J23" s="197"/>
      <c r="K23" s="198"/>
    </row>
    <row r="24" spans="1:11" ht="36.75" customHeight="1" x14ac:dyDescent="0.15">
      <c r="A24" s="109"/>
      <c r="B24" s="227" t="s">
        <v>12</v>
      </c>
      <c r="C24" s="277" t="s">
        <v>90</v>
      </c>
      <c r="D24" s="277"/>
      <c r="E24" s="277"/>
      <c r="F24" s="223" t="s">
        <v>2</v>
      </c>
      <c r="G24" s="225"/>
      <c r="H24" s="165"/>
      <c r="I24" s="166"/>
      <c r="J24" s="204"/>
      <c r="K24" s="205"/>
    </row>
    <row r="25" spans="1:11" ht="24" customHeight="1" x14ac:dyDescent="0.15">
      <c r="A25" s="118"/>
      <c r="B25" s="227" t="s">
        <v>9</v>
      </c>
      <c r="C25" s="277" t="s">
        <v>355</v>
      </c>
      <c r="D25" s="277"/>
      <c r="E25" s="277"/>
      <c r="F25" s="223" t="s">
        <v>2</v>
      </c>
      <c r="G25" s="226"/>
      <c r="H25" s="255"/>
      <c r="I25" s="256"/>
      <c r="J25" s="206"/>
      <c r="K25" s="207"/>
    </row>
    <row r="26" spans="1:11" ht="15" customHeight="1" x14ac:dyDescent="0.15">
      <c r="A26" s="119">
        <v>7</v>
      </c>
      <c r="B26" s="287" t="s">
        <v>79</v>
      </c>
      <c r="C26" s="288"/>
      <c r="D26" s="288"/>
      <c r="E26" s="288"/>
      <c r="F26" s="288"/>
      <c r="G26" s="289"/>
      <c r="H26" s="167" t="s">
        <v>2</v>
      </c>
      <c r="I26" s="168">
        <f>SUM(G23+G24+G25)</f>
        <v>0</v>
      </c>
      <c r="J26" s="208" t="s">
        <v>2</v>
      </c>
      <c r="K26" s="120">
        <f>IFERROR(SUM(K21+I26),"")</f>
        <v>-50000</v>
      </c>
    </row>
    <row r="27" spans="1:11" ht="16.5" customHeight="1" x14ac:dyDescent="0.15">
      <c r="A27" s="121">
        <v>8</v>
      </c>
      <c r="B27" s="278" t="s">
        <v>372</v>
      </c>
      <c r="C27" s="279"/>
      <c r="D27" s="279"/>
      <c r="E27" s="279"/>
      <c r="F27" s="279"/>
      <c r="G27" s="280"/>
      <c r="H27" s="169"/>
      <c r="I27" s="170"/>
      <c r="J27" s="197"/>
      <c r="K27" s="198"/>
    </row>
    <row r="28" spans="1:11" ht="15.75" customHeight="1" x14ac:dyDescent="0.15">
      <c r="A28" s="122"/>
      <c r="B28" s="360" t="s">
        <v>388</v>
      </c>
      <c r="C28" s="281"/>
      <c r="D28" s="281"/>
      <c r="E28" s="281"/>
      <c r="F28" s="281"/>
      <c r="G28" s="282"/>
      <c r="H28" s="94"/>
      <c r="I28" s="171"/>
      <c r="J28" s="199"/>
      <c r="K28" s="192"/>
    </row>
    <row r="29" spans="1:11" ht="15.75" customHeight="1" x14ac:dyDescent="0.15">
      <c r="A29" s="123"/>
      <c r="B29" s="214" t="s">
        <v>8</v>
      </c>
      <c r="C29" s="257" t="s">
        <v>92</v>
      </c>
      <c r="D29" s="257"/>
      <c r="E29" s="257"/>
      <c r="F29" s="257"/>
      <c r="G29" s="257"/>
      <c r="H29" s="172" t="s">
        <v>2</v>
      </c>
      <c r="I29" s="143"/>
      <c r="J29" s="199"/>
      <c r="K29" s="192"/>
    </row>
    <row r="30" spans="1:11" ht="15.75" customHeight="1" x14ac:dyDescent="0.15">
      <c r="A30" s="123"/>
      <c r="B30" s="214" t="s">
        <v>12</v>
      </c>
      <c r="C30" s="257" t="s">
        <v>28</v>
      </c>
      <c r="D30" s="257"/>
      <c r="E30" s="257"/>
      <c r="F30" s="257"/>
      <c r="G30" s="257"/>
      <c r="H30" s="172" t="s">
        <v>2</v>
      </c>
      <c r="I30" s="173"/>
      <c r="J30" s="199"/>
      <c r="K30" s="192"/>
    </row>
    <row r="31" spans="1:11" ht="15.75" customHeight="1" x14ac:dyDescent="0.15">
      <c r="A31" s="123"/>
      <c r="B31" s="214" t="s">
        <v>9</v>
      </c>
      <c r="C31" s="257" t="s">
        <v>14</v>
      </c>
      <c r="D31" s="257"/>
      <c r="E31" s="257"/>
      <c r="F31" s="257"/>
      <c r="G31" s="257"/>
      <c r="H31" s="172" t="s">
        <v>2</v>
      </c>
      <c r="I31" s="173"/>
      <c r="J31" s="199"/>
      <c r="K31" s="192"/>
    </row>
    <row r="32" spans="1:11" ht="15.75" customHeight="1" x14ac:dyDescent="0.15">
      <c r="A32" s="123"/>
      <c r="B32" s="214" t="s">
        <v>10</v>
      </c>
      <c r="C32" s="257" t="s">
        <v>18</v>
      </c>
      <c r="D32" s="257"/>
      <c r="E32" s="257"/>
      <c r="F32" s="257"/>
      <c r="G32" s="257"/>
      <c r="H32" s="172" t="s">
        <v>2</v>
      </c>
      <c r="I32" s="174"/>
      <c r="J32" s="199"/>
      <c r="K32" s="192"/>
    </row>
    <row r="33" spans="1:11" ht="15.75" customHeight="1" x14ac:dyDescent="0.15">
      <c r="A33" s="123"/>
      <c r="B33" s="214" t="s">
        <v>11</v>
      </c>
      <c r="C33" s="257" t="s">
        <v>395</v>
      </c>
      <c r="D33" s="257"/>
      <c r="E33" s="257"/>
      <c r="F33" s="257"/>
      <c r="G33" s="257"/>
      <c r="H33" s="172" t="s">
        <v>2</v>
      </c>
      <c r="I33" s="143"/>
      <c r="J33" s="199"/>
      <c r="K33" s="192"/>
    </row>
    <row r="34" spans="1:11" ht="15.75" customHeight="1" x14ac:dyDescent="0.15">
      <c r="A34" s="123"/>
      <c r="B34" s="214" t="s">
        <v>7</v>
      </c>
      <c r="C34" s="257" t="s">
        <v>394</v>
      </c>
      <c r="D34" s="257"/>
      <c r="E34" s="257"/>
      <c r="F34" s="257"/>
      <c r="G34" s="361"/>
      <c r="H34" s="172" t="s">
        <v>2</v>
      </c>
      <c r="I34" s="143">
        <f>Page5!L25</f>
        <v>0</v>
      </c>
      <c r="J34" s="199"/>
      <c r="K34" s="192"/>
    </row>
    <row r="35" spans="1:11" ht="15.75" customHeight="1" x14ac:dyDescent="0.15">
      <c r="A35" s="123"/>
      <c r="B35" s="215" t="s">
        <v>13</v>
      </c>
      <c r="C35" s="257" t="s">
        <v>85</v>
      </c>
      <c r="D35" s="257"/>
      <c r="E35" s="257"/>
      <c r="F35" s="257"/>
      <c r="G35" s="257"/>
      <c r="H35" s="172" t="s">
        <v>2</v>
      </c>
      <c r="I35" s="173">
        <f>Page5!M25+Page5!N25+Page5!T25</f>
        <v>0</v>
      </c>
      <c r="J35" s="199"/>
      <c r="K35" s="192"/>
    </row>
    <row r="36" spans="1:11" ht="15.75" customHeight="1" x14ac:dyDescent="0.15">
      <c r="A36" s="123"/>
      <c r="B36" s="214" t="s">
        <v>15</v>
      </c>
      <c r="C36" s="290" t="s">
        <v>6</v>
      </c>
      <c r="D36" s="290"/>
      <c r="E36" s="290"/>
      <c r="F36" s="290"/>
      <c r="G36" s="290"/>
      <c r="H36" s="158" t="s">
        <v>2</v>
      </c>
      <c r="I36" s="175"/>
      <c r="J36" s="199"/>
      <c r="K36" s="192"/>
    </row>
    <row r="37" spans="1:11" ht="15.75" customHeight="1" x14ac:dyDescent="0.15">
      <c r="A37" s="124"/>
      <c r="B37" s="214" t="s">
        <v>16</v>
      </c>
      <c r="C37" s="257" t="s">
        <v>45</v>
      </c>
      <c r="D37" s="257"/>
      <c r="E37" s="257"/>
      <c r="F37" s="257"/>
      <c r="G37" s="257"/>
      <c r="H37" s="172" t="s">
        <v>2</v>
      </c>
      <c r="I37" s="143"/>
      <c r="J37" s="199"/>
      <c r="K37" s="192"/>
    </row>
    <row r="38" spans="1:11" ht="15.75" customHeight="1" x14ac:dyDescent="0.15">
      <c r="A38" s="124"/>
      <c r="B38" s="215" t="s">
        <v>17</v>
      </c>
      <c r="C38" s="257" t="s">
        <v>60</v>
      </c>
      <c r="D38" s="257"/>
      <c r="E38" s="257"/>
      <c r="F38" s="257"/>
      <c r="G38" s="257"/>
      <c r="H38" s="172" t="s">
        <v>2</v>
      </c>
      <c r="I38" s="173"/>
      <c r="J38" s="199"/>
      <c r="K38" s="192"/>
    </row>
    <row r="39" spans="1:11" ht="26.25" customHeight="1" x14ac:dyDescent="0.15">
      <c r="A39" s="123"/>
      <c r="B39" s="216" t="s">
        <v>19</v>
      </c>
      <c r="C39" s="281" t="s">
        <v>20</v>
      </c>
      <c r="D39" s="281"/>
      <c r="E39" s="281"/>
      <c r="F39" s="281"/>
      <c r="G39" s="282"/>
      <c r="H39" s="158" t="s">
        <v>2</v>
      </c>
      <c r="I39" s="175"/>
      <c r="J39" s="199"/>
      <c r="K39" s="192"/>
    </row>
    <row r="40" spans="1:11" ht="14.45" customHeight="1" x14ac:dyDescent="0.15">
      <c r="A40" s="125"/>
      <c r="B40" s="216" t="s">
        <v>21</v>
      </c>
      <c r="C40" s="273" t="s">
        <v>67</v>
      </c>
      <c r="D40" s="273"/>
      <c r="E40" s="273"/>
      <c r="F40" s="273"/>
      <c r="G40" s="274"/>
      <c r="H40" s="158" t="s">
        <v>2</v>
      </c>
      <c r="I40" s="176"/>
      <c r="J40" s="199"/>
      <c r="K40" s="192"/>
    </row>
    <row r="41" spans="1:11" ht="14.45" customHeight="1" x14ac:dyDescent="0.15">
      <c r="A41" s="125"/>
      <c r="B41" s="217" t="s">
        <v>76</v>
      </c>
      <c r="C41" s="309" t="s">
        <v>358</v>
      </c>
      <c r="D41" s="309"/>
      <c r="E41" s="309"/>
      <c r="F41" s="309"/>
      <c r="G41" s="309"/>
      <c r="H41" s="158" t="s">
        <v>2</v>
      </c>
      <c r="I41" s="177"/>
      <c r="J41" s="171"/>
      <c r="K41" s="192"/>
    </row>
    <row r="42" spans="1:11" ht="26.25" customHeight="1" x14ac:dyDescent="0.15">
      <c r="A42" s="124"/>
      <c r="B42" s="218" t="s">
        <v>77</v>
      </c>
      <c r="C42" s="299" t="s">
        <v>359</v>
      </c>
      <c r="D42" s="299"/>
      <c r="E42" s="299"/>
      <c r="F42" s="299"/>
      <c r="G42" s="300"/>
      <c r="H42" s="172" t="s">
        <v>2</v>
      </c>
      <c r="I42" s="178"/>
      <c r="J42" s="199"/>
      <c r="K42" s="209"/>
    </row>
    <row r="43" spans="1:11" ht="25.5" customHeight="1" x14ac:dyDescent="0.15">
      <c r="A43" s="125"/>
      <c r="B43" s="218" t="s">
        <v>78</v>
      </c>
      <c r="C43" s="299" t="s">
        <v>387</v>
      </c>
      <c r="D43" s="299"/>
      <c r="E43" s="299"/>
      <c r="F43" s="299"/>
      <c r="G43" s="300"/>
      <c r="H43" s="172" t="s">
        <v>2</v>
      </c>
      <c r="I43" s="179">
        <f>IF(SUM(I29:I42)&gt;=150000,150000,SUM(I29:I42))</f>
        <v>0</v>
      </c>
      <c r="J43" s="199"/>
      <c r="K43" s="192"/>
    </row>
    <row r="44" spans="1:11" ht="27" customHeight="1" x14ac:dyDescent="0.15">
      <c r="A44" s="125"/>
      <c r="B44" s="218" t="s">
        <v>87</v>
      </c>
      <c r="C44" s="299" t="s">
        <v>386</v>
      </c>
      <c r="D44" s="299"/>
      <c r="E44" s="299"/>
      <c r="F44" s="299"/>
      <c r="G44" s="300"/>
      <c r="H44" s="172" t="s">
        <v>2</v>
      </c>
      <c r="I44" s="180"/>
      <c r="J44" s="199"/>
      <c r="K44" s="210"/>
    </row>
    <row r="45" spans="1:11" ht="25.5" customHeight="1" x14ac:dyDescent="0.15">
      <c r="A45" s="125"/>
      <c r="B45" s="218" t="s">
        <v>31</v>
      </c>
      <c r="C45" s="299" t="s">
        <v>373</v>
      </c>
      <c r="D45" s="301"/>
      <c r="E45" s="301"/>
      <c r="F45" s="301"/>
      <c r="G45" s="302"/>
      <c r="H45" s="172" t="s">
        <v>2</v>
      </c>
      <c r="I45" s="173"/>
      <c r="J45" s="199"/>
      <c r="K45" s="192"/>
    </row>
    <row r="46" spans="1:11" ht="36" customHeight="1" thickBot="1" x14ac:dyDescent="0.2">
      <c r="A46" s="126"/>
      <c r="B46" s="219" t="s">
        <v>22</v>
      </c>
      <c r="C46" s="311" t="s">
        <v>360</v>
      </c>
      <c r="D46" s="312"/>
      <c r="E46" s="312"/>
      <c r="F46" s="312"/>
      <c r="G46" s="313"/>
      <c r="H46" s="181" t="s">
        <v>2</v>
      </c>
      <c r="I46" s="182"/>
      <c r="J46" s="211"/>
      <c r="K46" s="212"/>
    </row>
    <row r="47" spans="1:11" ht="18" customHeight="1" thickBot="1" x14ac:dyDescent="0.2">
      <c r="A47" s="146"/>
      <c r="B47" s="303" t="s">
        <v>37</v>
      </c>
      <c r="C47" s="304"/>
      <c r="D47" s="304"/>
      <c r="E47" s="304"/>
      <c r="F47" s="304"/>
      <c r="G47" s="305"/>
      <c r="H47" s="183" t="s">
        <v>2</v>
      </c>
      <c r="I47" s="184">
        <f>SUM(I43:I46)</f>
        <v>0</v>
      </c>
      <c r="J47" s="183"/>
      <c r="K47" s="213"/>
    </row>
    <row r="48" spans="1:11" ht="21" customHeight="1" thickBot="1" x14ac:dyDescent="0.2">
      <c r="A48" s="252" t="s">
        <v>36</v>
      </c>
      <c r="B48" s="253"/>
      <c r="C48" s="253"/>
      <c r="D48" s="253"/>
      <c r="E48" s="253"/>
      <c r="F48" s="253"/>
      <c r="G48" s="254"/>
      <c r="H48" s="244" t="s">
        <v>2</v>
      </c>
      <c r="I48" s="185">
        <f>I47</f>
        <v>0</v>
      </c>
      <c r="J48" s="183"/>
      <c r="K48" s="213"/>
    </row>
    <row r="49" spans="1:15" ht="48.75" customHeight="1" x14ac:dyDescent="0.15">
      <c r="A49" s="127"/>
      <c r="B49" s="220" t="s">
        <v>23</v>
      </c>
      <c r="C49" s="306" t="s">
        <v>374</v>
      </c>
      <c r="D49" s="306"/>
      <c r="E49" s="306"/>
      <c r="F49" s="306"/>
      <c r="G49" s="307"/>
      <c r="H49" s="181" t="s">
        <v>2</v>
      </c>
      <c r="I49" s="182"/>
      <c r="J49" s="211"/>
      <c r="K49" s="205"/>
    </row>
    <row r="50" spans="1:15" ht="24" customHeight="1" x14ac:dyDescent="0.15">
      <c r="A50" s="125"/>
      <c r="B50" s="218" t="s">
        <v>24</v>
      </c>
      <c r="C50" s="299" t="s">
        <v>375</v>
      </c>
      <c r="D50" s="299"/>
      <c r="E50" s="299"/>
      <c r="F50" s="299"/>
      <c r="G50" s="300"/>
      <c r="H50" s="158" t="s">
        <v>2</v>
      </c>
      <c r="I50" s="175"/>
      <c r="J50" s="199"/>
      <c r="K50" s="192"/>
    </row>
    <row r="51" spans="1:15" ht="13.5" customHeight="1" x14ac:dyDescent="0.15">
      <c r="A51" s="124"/>
      <c r="B51" s="218" t="s">
        <v>88</v>
      </c>
      <c r="C51" s="299" t="s">
        <v>376</v>
      </c>
      <c r="D51" s="299"/>
      <c r="E51" s="299"/>
      <c r="F51" s="299"/>
      <c r="G51" s="300"/>
      <c r="H51" s="172" t="s">
        <v>2</v>
      </c>
      <c r="I51" s="175"/>
      <c r="J51" s="199"/>
      <c r="K51" s="192"/>
    </row>
    <row r="52" spans="1:15" ht="38.25" customHeight="1" x14ac:dyDescent="0.15">
      <c r="A52" s="125"/>
      <c r="B52" s="217" t="s">
        <v>81</v>
      </c>
      <c r="C52" s="309" t="s">
        <v>377</v>
      </c>
      <c r="D52" s="310"/>
      <c r="E52" s="310"/>
      <c r="F52" s="310"/>
      <c r="G52" s="310"/>
      <c r="H52" s="158" t="s">
        <v>2</v>
      </c>
      <c r="I52" s="175"/>
      <c r="J52" s="199"/>
      <c r="K52" s="192"/>
    </row>
    <row r="53" spans="1:15" ht="15" customHeight="1" x14ac:dyDescent="0.15">
      <c r="A53" s="128"/>
      <c r="B53" s="221" t="s">
        <v>80</v>
      </c>
      <c r="C53" s="320" t="s">
        <v>389</v>
      </c>
      <c r="D53" s="367"/>
      <c r="E53" s="367"/>
      <c r="F53" s="367"/>
      <c r="G53" s="367"/>
      <c r="H53" s="186" t="s">
        <v>2</v>
      </c>
      <c r="I53" s="187"/>
      <c r="J53" s="200"/>
      <c r="K53" s="201"/>
      <c r="O53" s="7"/>
    </row>
    <row r="54" spans="1:15" ht="15.95" customHeight="1" x14ac:dyDescent="0.15">
      <c r="A54" s="129"/>
      <c r="B54" s="318" t="s">
        <v>102</v>
      </c>
      <c r="C54" s="318"/>
      <c r="D54" s="318"/>
      <c r="E54" s="318"/>
      <c r="F54" s="318"/>
      <c r="G54" s="318"/>
      <c r="H54" s="188" t="s">
        <v>2</v>
      </c>
      <c r="I54" s="189">
        <f>SUM(I48:I53)</f>
        <v>0</v>
      </c>
      <c r="J54" s="99"/>
      <c r="K54" s="106">
        <f>K26-I54</f>
        <v>-50000</v>
      </c>
    </row>
    <row r="55" spans="1:15" ht="36.75" customHeight="1" x14ac:dyDescent="0.15">
      <c r="A55" s="130">
        <v>9</v>
      </c>
      <c r="B55" s="319" t="s">
        <v>378</v>
      </c>
      <c r="C55" s="320"/>
      <c r="D55" s="320"/>
      <c r="E55" s="320"/>
      <c r="F55" s="320"/>
      <c r="G55" s="320"/>
      <c r="H55" s="320"/>
      <c r="I55" s="321"/>
      <c r="J55" s="188" t="s">
        <v>2</v>
      </c>
      <c r="K55" s="106">
        <f>IFERROR((K26-I54+5)-MOD(K26-I54+5,10),"")</f>
        <v>-50000</v>
      </c>
    </row>
    <row r="56" spans="1:15" ht="15.75" customHeight="1" x14ac:dyDescent="0.15">
      <c r="A56" s="131"/>
      <c r="B56" s="322" t="s">
        <v>379</v>
      </c>
      <c r="C56" s="323"/>
      <c r="D56" s="323"/>
      <c r="E56" s="323"/>
      <c r="F56" s="323"/>
      <c r="G56" s="323"/>
      <c r="H56" s="323"/>
      <c r="I56" s="323"/>
      <c r="J56" s="323"/>
      <c r="K56" s="324"/>
    </row>
    <row r="57" spans="1:15" ht="14.25" customHeight="1" x14ac:dyDescent="0.15">
      <c r="A57" s="132"/>
      <c r="B57" s="325" t="s">
        <v>362</v>
      </c>
      <c r="C57" s="326"/>
      <c r="D57" s="326"/>
      <c r="E57" s="326"/>
      <c r="F57" s="326"/>
      <c r="G57" s="326"/>
      <c r="H57" s="326"/>
      <c r="I57" s="326"/>
      <c r="J57" s="326"/>
      <c r="K57" s="327"/>
    </row>
    <row r="58" spans="1:15" ht="22.5" customHeight="1" x14ac:dyDescent="0.15">
      <c r="A58" s="133">
        <f>INC</f>
        <v>-50000</v>
      </c>
      <c r="B58" s="328" t="s">
        <v>25</v>
      </c>
      <c r="C58" s="328"/>
      <c r="D58" s="328"/>
      <c r="E58" s="328" t="s">
        <v>26</v>
      </c>
      <c r="F58" s="328"/>
      <c r="G58" s="328"/>
      <c r="H58" s="328"/>
      <c r="I58" s="329" t="s">
        <v>100</v>
      </c>
      <c r="J58" s="330"/>
      <c r="K58" s="331"/>
    </row>
    <row r="59" spans="1:15" ht="16.5" customHeight="1" x14ac:dyDescent="0.15">
      <c r="A59" s="125"/>
      <c r="B59" s="338" t="s">
        <v>54</v>
      </c>
      <c r="C59" s="339"/>
      <c r="D59" s="339"/>
      <c r="E59" s="339"/>
      <c r="F59" s="339"/>
      <c r="G59" s="339"/>
      <c r="H59" s="339"/>
      <c r="I59" s="339"/>
      <c r="J59" s="339"/>
      <c r="K59" s="340"/>
    </row>
    <row r="60" spans="1:15" ht="15.95" customHeight="1" x14ac:dyDescent="0.15">
      <c r="A60" s="134"/>
      <c r="B60" s="341" t="s">
        <v>42</v>
      </c>
      <c r="C60" s="341"/>
      <c r="D60" s="341"/>
      <c r="E60" s="341" t="s">
        <v>1</v>
      </c>
      <c r="F60" s="341"/>
      <c r="G60" s="341"/>
      <c r="H60" s="341"/>
      <c r="I60" s="349" t="str">
        <f>IF(A60&lt;250000,"NIL","")</f>
        <v>NIL</v>
      </c>
      <c r="J60" s="350"/>
      <c r="K60" s="351"/>
    </row>
    <row r="61" spans="1:15" ht="15.95" customHeight="1" x14ac:dyDescent="0.15">
      <c r="A61" s="134"/>
      <c r="B61" s="317" t="s">
        <v>43</v>
      </c>
      <c r="C61" s="317"/>
      <c r="D61" s="317"/>
      <c r="E61" s="317" t="s">
        <v>46</v>
      </c>
      <c r="F61" s="317"/>
      <c r="G61" s="317"/>
      <c r="H61" s="317"/>
      <c r="I61" s="333">
        <f>IF(AND(K55&gt;250000,K55&lt;=500000),(K55-250000)*5%,0)</f>
        <v>0</v>
      </c>
      <c r="J61" s="352"/>
      <c r="K61" s="353"/>
      <c r="M61" s="8"/>
      <c r="N61" s="8"/>
    </row>
    <row r="62" spans="1:15" ht="15.95" customHeight="1" x14ac:dyDescent="0.15">
      <c r="A62" s="134"/>
      <c r="B62" s="317" t="s">
        <v>50</v>
      </c>
      <c r="C62" s="317"/>
      <c r="D62" s="317"/>
      <c r="E62" s="317" t="s">
        <v>51</v>
      </c>
      <c r="F62" s="317"/>
      <c r="G62" s="317"/>
      <c r="H62" s="317"/>
      <c r="I62" s="333">
        <f>IF(AND(K55&gt;500000,K55&lt;=1000000),(K55-500000)*20%+12500,0)</f>
        <v>0</v>
      </c>
      <c r="J62" s="334"/>
      <c r="K62" s="335"/>
      <c r="M62" s="8"/>
      <c r="N62" s="8"/>
    </row>
    <row r="63" spans="1:15" ht="15.95" customHeight="1" x14ac:dyDescent="0.15">
      <c r="A63" s="135"/>
      <c r="B63" s="336" t="s">
        <v>52</v>
      </c>
      <c r="C63" s="336"/>
      <c r="D63" s="336"/>
      <c r="E63" s="336" t="s">
        <v>53</v>
      </c>
      <c r="F63" s="336"/>
      <c r="G63" s="336"/>
      <c r="H63" s="336"/>
      <c r="I63" s="364">
        <f>IFERROR(IF(K55&gt;1000000,(K55-1000000)*30%+112500,0),"")</f>
        <v>0</v>
      </c>
      <c r="J63" s="365"/>
      <c r="K63" s="366"/>
      <c r="M63" s="8"/>
      <c r="N63" s="9"/>
    </row>
    <row r="64" spans="1:15" ht="15.75" customHeight="1" x14ac:dyDescent="0.15">
      <c r="A64" s="132"/>
      <c r="B64" s="342" t="s">
        <v>38</v>
      </c>
      <c r="C64" s="343"/>
      <c r="D64" s="343"/>
      <c r="E64" s="343"/>
      <c r="F64" s="343"/>
      <c r="G64" s="343"/>
      <c r="H64" s="343"/>
      <c r="I64" s="343"/>
      <c r="J64" s="343"/>
      <c r="K64" s="344"/>
      <c r="M64" s="8"/>
      <c r="N64" s="9"/>
    </row>
    <row r="65" spans="1:14" ht="13.5" customHeight="1" x14ac:dyDescent="0.15">
      <c r="A65" s="136"/>
      <c r="B65" s="345" t="s">
        <v>48</v>
      </c>
      <c r="C65" s="346"/>
      <c r="D65" s="346"/>
      <c r="E65" s="346"/>
      <c r="F65" s="346"/>
      <c r="G65" s="346"/>
      <c r="H65" s="346"/>
      <c r="I65" s="346"/>
      <c r="J65" s="346"/>
      <c r="K65" s="347"/>
      <c r="L65" s="6"/>
      <c r="M65" s="8"/>
      <c r="N65" s="9"/>
    </row>
    <row r="66" spans="1:14" ht="24" customHeight="1" x14ac:dyDescent="0.15">
      <c r="A66" s="113">
        <v>10</v>
      </c>
      <c r="B66" s="332" t="s">
        <v>380</v>
      </c>
      <c r="C66" s="348"/>
      <c r="D66" s="348"/>
      <c r="E66" s="348"/>
      <c r="F66" s="348"/>
      <c r="G66" s="348"/>
      <c r="H66" s="348"/>
      <c r="I66" s="348"/>
      <c r="J66" s="232" t="s">
        <v>2</v>
      </c>
      <c r="K66" s="233">
        <f>IF(I61&lt;&gt;0,I61,IF(I62&lt;&gt;0,I62,I63))</f>
        <v>0</v>
      </c>
      <c r="M66" s="8"/>
      <c r="N66" s="9"/>
    </row>
    <row r="67" spans="1:14" ht="24" customHeight="1" x14ac:dyDescent="0.15">
      <c r="A67" s="247">
        <v>11</v>
      </c>
      <c r="B67" s="332" t="s">
        <v>47</v>
      </c>
      <c r="C67" s="332"/>
      <c r="D67" s="332"/>
      <c r="E67" s="332"/>
      <c r="F67" s="332"/>
      <c r="G67" s="332"/>
      <c r="H67" s="332"/>
      <c r="I67" s="332"/>
      <c r="J67" s="232" t="s">
        <v>2</v>
      </c>
      <c r="K67" s="233">
        <f>IF(AND(K55&lt;=500000,K66&lt;12500),K66,IF(AND(K55&lt;=500000,K66&lt;&gt;0,K66&gt;=12500),12500,0))</f>
        <v>0</v>
      </c>
      <c r="M67" s="8"/>
      <c r="N67" s="9"/>
    </row>
    <row r="68" spans="1:14" ht="17.45" customHeight="1" x14ac:dyDescent="0.15">
      <c r="A68" s="247">
        <v>12</v>
      </c>
      <c r="B68" s="332" t="s">
        <v>86</v>
      </c>
      <c r="C68" s="332"/>
      <c r="D68" s="332"/>
      <c r="E68" s="332"/>
      <c r="F68" s="332"/>
      <c r="G68" s="332"/>
      <c r="H68" s="332"/>
      <c r="I68" s="332"/>
      <c r="J68" s="232" t="s">
        <v>2</v>
      </c>
      <c r="K68" s="233">
        <f>IFERROR(K66-K67,"")</f>
        <v>0</v>
      </c>
    </row>
    <row r="69" spans="1:14" ht="16.5" customHeight="1" x14ac:dyDescent="0.15">
      <c r="A69" s="247">
        <v>13</v>
      </c>
      <c r="B69" s="315" t="s">
        <v>381</v>
      </c>
      <c r="C69" s="316"/>
      <c r="D69" s="316"/>
      <c r="E69" s="316"/>
      <c r="F69" s="316"/>
      <c r="G69" s="316"/>
      <c r="H69" s="316"/>
      <c r="I69" s="316"/>
      <c r="J69" s="232" t="s">
        <v>2</v>
      </c>
      <c r="K69" s="233">
        <f>IFERROR(K68*4%,"")</f>
        <v>0</v>
      </c>
    </row>
    <row r="70" spans="1:14" ht="20.25" customHeight="1" x14ac:dyDescent="0.15">
      <c r="A70" s="247">
        <v>14</v>
      </c>
      <c r="B70" s="315" t="s">
        <v>27</v>
      </c>
      <c r="C70" s="315"/>
      <c r="D70" s="315"/>
      <c r="E70" s="315"/>
      <c r="F70" s="315"/>
      <c r="G70" s="315"/>
      <c r="H70" s="315"/>
      <c r="I70" s="315"/>
      <c r="J70" s="232" t="s">
        <v>2</v>
      </c>
      <c r="K70" s="233" t="str">
        <f>IFERROR(IF($K$68+$K$69&lt;&gt;0,$K$68+$K$69,"NIL"),"")</f>
        <v>NIL</v>
      </c>
    </row>
    <row r="71" spans="1:14" ht="15.95" customHeight="1" x14ac:dyDescent="0.15">
      <c r="A71" s="247">
        <v>15</v>
      </c>
      <c r="B71" s="315" t="s">
        <v>382</v>
      </c>
      <c r="C71" s="316"/>
      <c r="D71" s="316"/>
      <c r="E71" s="316"/>
      <c r="F71" s="316"/>
      <c r="G71" s="316"/>
      <c r="H71" s="316"/>
      <c r="I71" s="316"/>
      <c r="J71" s="232" t="s">
        <v>2</v>
      </c>
      <c r="K71" s="248"/>
    </row>
    <row r="72" spans="1:14" ht="18" customHeight="1" x14ac:dyDescent="0.15">
      <c r="A72" s="247">
        <v>16</v>
      </c>
      <c r="B72" s="315" t="s">
        <v>383</v>
      </c>
      <c r="C72" s="315"/>
      <c r="D72" s="315"/>
      <c r="E72" s="315"/>
      <c r="F72" s="315"/>
      <c r="G72" s="315"/>
      <c r="H72" s="315"/>
      <c r="I72" s="315"/>
      <c r="J72" s="232" t="s">
        <v>2</v>
      </c>
      <c r="K72" s="233">
        <f>Page5!P25+Page5!V25</f>
        <v>0</v>
      </c>
    </row>
    <row r="73" spans="1:14" ht="18" customHeight="1" x14ac:dyDescent="0.15">
      <c r="A73" s="246">
        <v>17</v>
      </c>
      <c r="B73" s="315" t="s">
        <v>384</v>
      </c>
      <c r="C73" s="315"/>
      <c r="D73" s="315"/>
      <c r="E73" s="315"/>
      <c r="F73" s="315"/>
      <c r="G73" s="315"/>
      <c r="H73" s="315"/>
      <c r="I73" s="315"/>
      <c r="J73" s="232" t="s">
        <v>2</v>
      </c>
      <c r="K73" s="233">
        <f>Page5!Q25+Page5!W25</f>
        <v>0</v>
      </c>
    </row>
    <row r="74" spans="1:14" ht="18" customHeight="1" x14ac:dyDescent="0.15">
      <c r="A74" s="246">
        <v>18</v>
      </c>
      <c r="B74" s="315" t="s">
        <v>385</v>
      </c>
      <c r="C74" s="315"/>
      <c r="D74" s="315"/>
      <c r="E74" s="315"/>
      <c r="F74" s="315"/>
      <c r="G74" s="315"/>
      <c r="H74" s="315"/>
      <c r="I74" s="315"/>
      <c r="J74" s="232" t="s">
        <v>2</v>
      </c>
      <c r="K74" s="233">
        <f>K68-K72</f>
        <v>0</v>
      </c>
    </row>
    <row r="75" spans="1:14" ht="21" customHeight="1" x14ac:dyDescent="0.15">
      <c r="A75" s="245">
        <v>19</v>
      </c>
      <c r="B75" s="354" t="s">
        <v>393</v>
      </c>
      <c r="C75" s="354"/>
      <c r="D75" s="354"/>
      <c r="E75" s="354"/>
      <c r="F75" s="354"/>
      <c r="G75" s="354"/>
      <c r="H75" s="354"/>
      <c r="I75" s="354"/>
      <c r="J75" s="232" t="s">
        <v>2</v>
      </c>
      <c r="K75" s="233">
        <f>K69-K73</f>
        <v>0</v>
      </c>
    </row>
    <row r="76" spans="1:14" ht="18" customHeight="1" x14ac:dyDescent="0.15">
      <c r="A76" s="100"/>
      <c r="J76" s="101"/>
      <c r="K76" s="11"/>
    </row>
    <row r="77" spans="1:14" x14ac:dyDescent="0.15">
      <c r="A77" s="12"/>
      <c r="B77" s="355"/>
      <c r="C77" s="356"/>
      <c r="D77" s="356"/>
      <c r="E77" s="356"/>
      <c r="F77" s="356"/>
      <c r="G77" s="356"/>
      <c r="H77" s="356"/>
      <c r="I77" s="356"/>
      <c r="J77" s="102"/>
      <c r="K77" s="103"/>
    </row>
    <row r="78" spans="1:14" ht="20.25" customHeight="1" x14ac:dyDescent="0.15">
      <c r="B78" s="308" t="s">
        <v>364</v>
      </c>
      <c r="C78" s="308"/>
      <c r="D78" s="104"/>
      <c r="E78" s="104"/>
      <c r="F78" s="104"/>
      <c r="H78" s="101"/>
      <c r="I78" s="137"/>
      <c r="J78" s="104"/>
      <c r="K78" s="87"/>
    </row>
    <row r="79" spans="1:14" ht="18" customHeight="1" x14ac:dyDescent="0.15">
      <c r="B79" s="314" t="s">
        <v>365</v>
      </c>
      <c r="C79" s="314"/>
      <c r="D79" s="104">
        <f>Page5!P3</f>
        <v>0</v>
      </c>
      <c r="E79" s="104"/>
      <c r="F79" s="104"/>
      <c r="H79" s="27"/>
      <c r="I79" s="86"/>
      <c r="J79" s="86"/>
      <c r="K79" s="86"/>
    </row>
    <row r="80" spans="1:14" ht="18.75" customHeight="1" x14ac:dyDescent="0.15">
      <c r="B80" s="337" t="s">
        <v>366</v>
      </c>
      <c r="C80" s="337"/>
      <c r="D80" s="104"/>
      <c r="E80" s="104"/>
      <c r="F80" s="104"/>
      <c r="G80" s="12"/>
      <c r="H80" s="12"/>
      <c r="I80" s="12"/>
      <c r="J80" s="102"/>
    </row>
    <row r="81" x14ac:dyDescent="0.15"/>
    <row r="82" x14ac:dyDescent="0.15"/>
    <row r="83" x14ac:dyDescent="0.15"/>
    <row r="84" x14ac:dyDescent="0.15"/>
    <row r="85" x14ac:dyDescent="0.15"/>
    <row r="86" x14ac:dyDescent="0.15"/>
    <row r="87" x14ac:dyDescent="0.15"/>
  </sheetData>
  <customSheetViews>
    <customSheetView guid="{A3C31368-8BD7-480F-90CE-D418C8074156}" scale="120" zeroValues="0" hiddenRows="1" hiddenColumns="1">
      <selection activeCell="D5" sqref="D5:F5"/>
      <rowBreaks count="1" manualBreakCount="1">
        <brk id="46" max="16383" man="1"/>
      </rowBreaks>
      <pageMargins left="0.83" right="0.31496062992125984" top="0.39" bottom="0.51181102362204722" header="0.59" footer="0.51181102362204722"/>
      <pageSetup paperSize="9" scale="97" orientation="portrait" r:id="rId1"/>
      <headerFooter alignWithMargins="0"/>
    </customSheetView>
  </customSheetViews>
  <mergeCells count="100">
    <mergeCell ref="A3:C3"/>
    <mergeCell ref="A4:C4"/>
    <mergeCell ref="A2:C2"/>
    <mergeCell ref="B73:I73"/>
    <mergeCell ref="B74:I74"/>
    <mergeCell ref="B28:G28"/>
    <mergeCell ref="C12:E12"/>
    <mergeCell ref="C34:G34"/>
    <mergeCell ref="D2:K2"/>
    <mergeCell ref="D3:K3"/>
    <mergeCell ref="D4:K4"/>
    <mergeCell ref="E63:H63"/>
    <mergeCell ref="I63:K63"/>
    <mergeCell ref="C53:G53"/>
    <mergeCell ref="C41:G41"/>
    <mergeCell ref="C42:G42"/>
    <mergeCell ref="B80:C80"/>
    <mergeCell ref="B59:K59"/>
    <mergeCell ref="B60:D60"/>
    <mergeCell ref="B64:K64"/>
    <mergeCell ref="B65:K65"/>
    <mergeCell ref="B66:I66"/>
    <mergeCell ref="E60:H60"/>
    <mergeCell ref="I60:K60"/>
    <mergeCell ref="B61:D61"/>
    <mergeCell ref="E61:H61"/>
    <mergeCell ref="I61:K61"/>
    <mergeCell ref="B70:I70"/>
    <mergeCell ref="B71:I71"/>
    <mergeCell ref="B72:I72"/>
    <mergeCell ref="B75:I75"/>
    <mergeCell ref="B77:I77"/>
    <mergeCell ref="B79:C79"/>
    <mergeCell ref="B69:I69"/>
    <mergeCell ref="B62:D62"/>
    <mergeCell ref="B54:G54"/>
    <mergeCell ref="B55:I55"/>
    <mergeCell ref="B56:K56"/>
    <mergeCell ref="B57:K57"/>
    <mergeCell ref="B58:D58"/>
    <mergeCell ref="E58:H58"/>
    <mergeCell ref="I58:K58"/>
    <mergeCell ref="B67:I67"/>
    <mergeCell ref="B68:I68"/>
    <mergeCell ref="E62:H62"/>
    <mergeCell ref="I62:K62"/>
    <mergeCell ref="B63:D63"/>
    <mergeCell ref="C43:G43"/>
    <mergeCell ref="C45:G45"/>
    <mergeCell ref="B47:G47"/>
    <mergeCell ref="C49:G49"/>
    <mergeCell ref="B78:C78"/>
    <mergeCell ref="C50:G50"/>
    <mergeCell ref="C51:G51"/>
    <mergeCell ref="C52:G52"/>
    <mergeCell ref="C44:G44"/>
    <mergeCell ref="C46:G46"/>
    <mergeCell ref="B8:I8"/>
    <mergeCell ref="C13:E13"/>
    <mergeCell ref="B9:G9"/>
    <mergeCell ref="B15:G15"/>
    <mergeCell ref="B16:E16"/>
    <mergeCell ref="C38:G38"/>
    <mergeCell ref="C32:G32"/>
    <mergeCell ref="C39:G39"/>
    <mergeCell ref="C33:G33"/>
    <mergeCell ref="C11:E11"/>
    <mergeCell ref="B14:G14"/>
    <mergeCell ref="B21:G21"/>
    <mergeCell ref="B22:E22"/>
    <mergeCell ref="B26:G26"/>
    <mergeCell ref="C17:E17"/>
    <mergeCell ref="C18:E18"/>
    <mergeCell ref="C25:E25"/>
    <mergeCell ref="C29:G29"/>
    <mergeCell ref="C30:G30"/>
    <mergeCell ref="C35:G35"/>
    <mergeCell ref="C36:G36"/>
    <mergeCell ref="C37:G37"/>
    <mergeCell ref="C19:E19"/>
    <mergeCell ref="C20:E20"/>
    <mergeCell ref="C23:E23"/>
    <mergeCell ref="C24:E24"/>
    <mergeCell ref="B27:G27"/>
    <mergeCell ref="A1:F1"/>
    <mergeCell ref="G1:H1"/>
    <mergeCell ref="I1:K1"/>
    <mergeCell ref="A48:G48"/>
    <mergeCell ref="H25:I25"/>
    <mergeCell ref="C31:G31"/>
    <mergeCell ref="G5:K5"/>
    <mergeCell ref="G6:K6"/>
    <mergeCell ref="A5:C5"/>
    <mergeCell ref="A6:C6"/>
    <mergeCell ref="D6:F6"/>
    <mergeCell ref="D5:F5"/>
    <mergeCell ref="A7:C7"/>
    <mergeCell ref="H7:K7"/>
    <mergeCell ref="D7:F7"/>
    <mergeCell ref="C40:G40"/>
  </mergeCells>
  <dataValidations xWindow="977" yWindow="344" count="1">
    <dataValidation type="whole" operator="lessThanOrEqual" allowBlank="1" showInputMessage="1" showErrorMessage="1" error="Restricted to Max Rs. 100000/-" prompt="Restricted to Max Rs. 100000/-" sqref="I50" xr:uid="{00000000-0002-0000-0000-000000000000}">
      <formula1>100000</formula1>
    </dataValidation>
  </dataValidations>
  <pageMargins left="0.83" right="0.31496062992126" top="0.25" bottom="1.1811024E-2" header="0.59" footer="0.511811023622047"/>
  <pageSetup paperSize="9" scale="97" orientation="portrait" r:id="rId2"/>
  <headerFooter alignWithMargins="0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theme="5"/>
  </sheetPr>
  <dimension ref="A1:AF54"/>
  <sheetViews>
    <sheetView showZeros="0" topLeftCell="A13" zoomScale="90" zoomScaleNormal="90" workbookViewId="0">
      <selection activeCell="J25" sqref="J25"/>
    </sheetView>
  </sheetViews>
  <sheetFormatPr defaultColWidth="0" defaultRowHeight="12.75" zeroHeight="1" x14ac:dyDescent="0.15"/>
  <cols>
    <col min="1" max="1" width="1.75" style="1" customWidth="1"/>
    <col min="2" max="2" width="12.5390625" style="1" customWidth="1"/>
    <col min="3" max="3" width="9.16796875" style="1" customWidth="1"/>
    <col min="4" max="4" width="9.03515625" style="1" customWidth="1"/>
    <col min="5" max="7" width="6.875" style="1" customWidth="1"/>
    <col min="8" max="9" width="5.796875" style="1" customWidth="1"/>
    <col min="10" max="10" width="9.16796875" style="1" customWidth="1"/>
    <col min="11" max="11" width="8.08984375" style="1" customWidth="1"/>
    <col min="12" max="12" width="8.22265625" style="1" customWidth="1"/>
    <col min="13" max="15" width="5.796875" style="1" customWidth="1"/>
    <col min="16" max="16" width="7.953125" style="1" customWidth="1"/>
    <col min="17" max="17" width="9.03515625" style="1" customWidth="1"/>
    <col min="18" max="18" width="7.68359375" style="1" customWidth="1"/>
    <col min="19" max="19" width="7.8203125" style="1" bestFit="1" customWidth="1"/>
    <col min="20" max="20" width="5.796875" style="1" customWidth="1"/>
    <col min="21" max="21" width="7.14453125" style="1" customWidth="1"/>
    <col min="22" max="22" width="10.65234375" style="1" customWidth="1"/>
    <col min="23" max="23" width="9.84375" style="1" customWidth="1"/>
    <col min="24" max="24" width="3.37109375" style="3" customWidth="1"/>
    <col min="25" max="32" width="0" style="1" hidden="1" customWidth="1"/>
    <col min="33" max="16384" width="9.16796875" style="1" hidden="1"/>
  </cols>
  <sheetData>
    <row r="1" spans="1:25" ht="17.25" customHeight="1" thickBot="1" x14ac:dyDescent="0.2">
      <c r="B1" s="3"/>
      <c r="C1" s="28" t="s">
        <v>44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88"/>
      <c r="V1" s="368"/>
      <c r="W1" s="368"/>
      <c r="X1" s="63"/>
    </row>
    <row r="2" spans="1:25" ht="20.25" customHeight="1" thickBot="1" x14ac:dyDescent="0.2">
      <c r="B2" s="378" t="s">
        <v>398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69" t="s">
        <v>99</v>
      </c>
      <c r="V2" s="369"/>
      <c r="W2" s="76"/>
      <c r="X2" s="49"/>
      <c r="Y2" s="48"/>
    </row>
    <row r="3" spans="1:25" ht="22.5" customHeight="1" thickBot="1" x14ac:dyDescent="0.2">
      <c r="B3" s="231" t="s">
        <v>410</v>
      </c>
      <c r="C3" s="380"/>
      <c r="D3" s="380"/>
      <c r="E3" s="380"/>
      <c r="F3" s="379" t="s">
        <v>392</v>
      </c>
      <c r="G3" s="379"/>
      <c r="H3" s="381"/>
      <c r="I3" s="382"/>
      <c r="J3" s="382"/>
      <c r="K3" s="383"/>
      <c r="L3" s="384"/>
      <c r="M3" s="385" t="s">
        <v>365</v>
      </c>
      <c r="N3" s="385"/>
      <c r="O3" s="385"/>
      <c r="P3" s="386"/>
      <c r="Q3" s="386"/>
      <c r="R3" s="386"/>
      <c r="S3" s="386"/>
      <c r="T3" s="376" t="s">
        <v>89</v>
      </c>
      <c r="U3" s="377"/>
      <c r="V3" s="236"/>
      <c r="W3" s="237"/>
      <c r="X3" s="33"/>
    </row>
    <row r="4" spans="1:25" s="67" customFormat="1" ht="16.5" customHeight="1" x14ac:dyDescent="0.15">
      <c r="A4" s="64"/>
      <c r="B4" s="370" t="s">
        <v>345</v>
      </c>
      <c r="C4" s="388" t="s">
        <v>409</v>
      </c>
      <c r="D4" s="388"/>
      <c r="E4" s="388"/>
      <c r="F4" s="388"/>
      <c r="G4" s="388"/>
      <c r="H4" s="388"/>
      <c r="I4" s="229"/>
      <c r="J4" s="388" t="s">
        <v>0</v>
      </c>
      <c r="K4" s="390" t="s">
        <v>3</v>
      </c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72" t="s">
        <v>344</v>
      </c>
      <c r="W4" s="373"/>
      <c r="X4" s="65"/>
      <c r="Y4" s="66"/>
    </row>
    <row r="5" spans="1:25" s="70" customFormat="1" ht="40.5" customHeight="1" thickBot="1" x14ac:dyDescent="0.2">
      <c r="A5" s="64"/>
      <c r="B5" s="371"/>
      <c r="C5" s="238" t="s">
        <v>403</v>
      </c>
      <c r="D5" s="238" t="s">
        <v>404</v>
      </c>
      <c r="E5" s="238" t="s">
        <v>405</v>
      </c>
      <c r="F5" s="238" t="s">
        <v>406</v>
      </c>
      <c r="G5" s="238" t="s">
        <v>407</v>
      </c>
      <c r="H5" s="238" t="s">
        <v>408</v>
      </c>
      <c r="I5" s="238" t="s">
        <v>411</v>
      </c>
      <c r="J5" s="388"/>
      <c r="K5" s="229" t="s">
        <v>59</v>
      </c>
      <c r="L5" s="229" t="s">
        <v>56</v>
      </c>
      <c r="M5" s="229" t="s">
        <v>58</v>
      </c>
      <c r="N5" s="229" t="s">
        <v>57</v>
      </c>
      <c r="O5" s="229" t="s">
        <v>39</v>
      </c>
      <c r="P5" s="230" t="s">
        <v>368</v>
      </c>
      <c r="Q5" s="230" t="s">
        <v>367</v>
      </c>
      <c r="R5" s="229" t="s">
        <v>341</v>
      </c>
      <c r="S5" s="229" t="s">
        <v>342</v>
      </c>
      <c r="T5" s="229" t="s">
        <v>82</v>
      </c>
      <c r="U5" s="68" t="s">
        <v>49</v>
      </c>
      <c r="V5" s="374"/>
      <c r="W5" s="375"/>
      <c r="X5" s="65"/>
      <c r="Y5" s="69"/>
    </row>
    <row r="6" spans="1:25" s="32" customFormat="1" ht="23.25" customHeight="1" x14ac:dyDescent="0.15">
      <c r="A6" s="1"/>
      <c r="B6" s="51">
        <v>45352</v>
      </c>
      <c r="C6" s="38"/>
      <c r="D6" s="39">
        <f>ROUND(C6*50%,0)</f>
        <v>0</v>
      </c>
      <c r="E6" s="39"/>
      <c r="F6" s="39"/>
      <c r="G6" s="39"/>
      <c r="H6" s="42"/>
      <c r="I6" s="239"/>
      <c r="J6" s="77">
        <f>SUM(C6:H6)</f>
        <v>0</v>
      </c>
      <c r="K6" s="38"/>
      <c r="L6" s="38"/>
      <c r="M6" s="39"/>
      <c r="N6" s="39"/>
      <c r="O6" s="39"/>
      <c r="P6" s="39"/>
      <c r="Q6" s="39">
        <f>ROUND(P6*4%,0)</f>
        <v>0</v>
      </c>
      <c r="R6" s="39"/>
      <c r="S6" s="39"/>
      <c r="T6" s="40"/>
      <c r="U6" s="52"/>
      <c r="V6" s="45" t="s">
        <v>62</v>
      </c>
      <c r="W6" s="52"/>
      <c r="X6" s="30"/>
      <c r="Y6" s="34"/>
    </row>
    <row r="7" spans="1:25" s="32" customFormat="1" ht="23.25" customHeight="1" x14ac:dyDescent="0.15">
      <c r="A7" s="1"/>
      <c r="B7" s="51">
        <v>45383</v>
      </c>
      <c r="C7" s="38"/>
      <c r="D7" s="39">
        <f t="shared" ref="D7:D12" si="0">ROUND(C7*50%,0)</f>
        <v>0</v>
      </c>
      <c r="E7" s="39"/>
      <c r="F7" s="39"/>
      <c r="G7" s="39"/>
      <c r="H7" s="42"/>
      <c r="I7" s="239"/>
      <c r="J7" s="78">
        <f>SUM(C7:I7)</f>
        <v>0</v>
      </c>
      <c r="K7" s="38"/>
      <c r="L7" s="38"/>
      <c r="M7" s="39"/>
      <c r="N7" s="39"/>
      <c r="O7" s="39"/>
      <c r="P7" s="39"/>
      <c r="Q7" s="39">
        <f t="shared" ref="Q7:Q24" si="1">ROUND(P7*4%,0)</f>
        <v>0</v>
      </c>
      <c r="R7" s="42"/>
      <c r="S7" s="42"/>
      <c r="T7" s="43"/>
      <c r="U7" s="44"/>
      <c r="V7" s="46" t="s">
        <v>94</v>
      </c>
      <c r="W7" s="44"/>
      <c r="X7" s="30"/>
      <c r="Y7" s="34"/>
    </row>
    <row r="8" spans="1:25" s="32" customFormat="1" ht="23.25" customHeight="1" x14ac:dyDescent="0.15">
      <c r="A8" s="1"/>
      <c r="B8" s="51">
        <v>45413</v>
      </c>
      <c r="C8" s="38"/>
      <c r="D8" s="39">
        <f t="shared" si="0"/>
        <v>0</v>
      </c>
      <c r="E8" s="39"/>
      <c r="F8" s="39"/>
      <c r="G8" s="39"/>
      <c r="H8" s="42"/>
      <c r="I8" s="239"/>
      <c r="J8" s="78">
        <f t="shared" ref="J8:J25" si="2">SUM(C8:I8)</f>
        <v>0</v>
      </c>
      <c r="K8" s="38"/>
      <c r="L8" s="38"/>
      <c r="M8" s="39"/>
      <c r="N8" s="39"/>
      <c r="O8" s="39"/>
      <c r="P8" s="39"/>
      <c r="Q8" s="39">
        <f t="shared" si="1"/>
        <v>0</v>
      </c>
      <c r="R8" s="42"/>
      <c r="S8" s="42"/>
      <c r="T8" s="43"/>
      <c r="U8" s="44"/>
      <c r="V8" s="46" t="s">
        <v>95</v>
      </c>
      <c r="W8" s="44"/>
      <c r="X8" s="30"/>
      <c r="Y8" s="34"/>
    </row>
    <row r="9" spans="1:25" s="32" customFormat="1" ht="23.25" customHeight="1" x14ac:dyDescent="0.15">
      <c r="A9" s="1"/>
      <c r="B9" s="51">
        <v>45444</v>
      </c>
      <c r="C9" s="38"/>
      <c r="D9" s="39">
        <f t="shared" si="0"/>
        <v>0</v>
      </c>
      <c r="E9" s="39"/>
      <c r="F9" s="39"/>
      <c r="G9" s="39"/>
      <c r="H9" s="42"/>
      <c r="I9" s="239"/>
      <c r="J9" s="78">
        <f t="shared" si="2"/>
        <v>0</v>
      </c>
      <c r="K9" s="38"/>
      <c r="L9" s="38"/>
      <c r="M9" s="39"/>
      <c r="N9" s="39"/>
      <c r="O9" s="39"/>
      <c r="P9" s="39"/>
      <c r="Q9" s="39">
        <f t="shared" si="1"/>
        <v>0</v>
      </c>
      <c r="R9" s="42"/>
      <c r="S9" s="42"/>
      <c r="T9" s="43"/>
      <c r="U9" s="44"/>
      <c r="V9" s="46" t="s">
        <v>391</v>
      </c>
      <c r="W9" s="44"/>
      <c r="X9" s="30"/>
      <c r="Y9" s="34"/>
    </row>
    <row r="10" spans="1:25" s="32" customFormat="1" ht="23.25" customHeight="1" x14ac:dyDescent="0.15">
      <c r="A10" s="1"/>
      <c r="B10" s="51">
        <v>45474</v>
      </c>
      <c r="C10" s="38"/>
      <c r="D10" s="39">
        <f t="shared" si="0"/>
        <v>0</v>
      </c>
      <c r="E10" s="39"/>
      <c r="F10" s="39"/>
      <c r="G10" s="39"/>
      <c r="H10" s="42"/>
      <c r="I10" s="239"/>
      <c r="J10" s="78">
        <f t="shared" si="2"/>
        <v>0</v>
      </c>
      <c r="K10" s="38"/>
      <c r="L10" s="38"/>
      <c r="M10" s="39"/>
      <c r="N10" s="39"/>
      <c r="O10" s="39"/>
      <c r="P10" s="39"/>
      <c r="Q10" s="39">
        <f t="shared" si="1"/>
        <v>0</v>
      </c>
      <c r="R10" s="42"/>
      <c r="S10" s="42"/>
      <c r="T10" s="43"/>
      <c r="U10" s="44"/>
      <c r="V10" s="46" t="s">
        <v>390</v>
      </c>
      <c r="W10" s="44"/>
      <c r="X10" s="30"/>
      <c r="Y10" s="34"/>
    </row>
    <row r="11" spans="1:25" s="32" customFormat="1" ht="23.25" customHeight="1" x14ac:dyDescent="0.15">
      <c r="A11" s="1"/>
      <c r="B11" s="51">
        <v>45505</v>
      </c>
      <c r="C11" s="38"/>
      <c r="D11" s="39">
        <f t="shared" si="0"/>
        <v>0</v>
      </c>
      <c r="E11" s="39"/>
      <c r="F11" s="39"/>
      <c r="G11" s="39"/>
      <c r="H11" s="42"/>
      <c r="I11" s="239"/>
      <c r="J11" s="78">
        <f t="shared" si="2"/>
        <v>0</v>
      </c>
      <c r="K11" s="38"/>
      <c r="L11" s="38"/>
      <c r="M11" s="39"/>
      <c r="N11" s="39"/>
      <c r="O11" s="39"/>
      <c r="P11" s="39"/>
      <c r="Q11" s="39">
        <f t="shared" si="1"/>
        <v>0</v>
      </c>
      <c r="R11" s="42"/>
      <c r="S11" s="42"/>
      <c r="T11" s="43"/>
      <c r="U11" s="44"/>
      <c r="V11" s="46" t="s">
        <v>63</v>
      </c>
      <c r="W11" s="44"/>
      <c r="X11" s="30"/>
      <c r="Y11" s="34"/>
    </row>
    <row r="12" spans="1:25" s="32" customFormat="1" ht="23.25" customHeight="1" x14ac:dyDescent="0.15">
      <c r="A12" s="1"/>
      <c r="B12" s="51">
        <v>45536</v>
      </c>
      <c r="C12" s="38"/>
      <c r="D12" s="39">
        <f t="shared" si="0"/>
        <v>0</v>
      </c>
      <c r="E12" s="39"/>
      <c r="F12" s="39"/>
      <c r="G12" s="39"/>
      <c r="H12" s="42"/>
      <c r="I12" s="239"/>
      <c r="J12" s="78">
        <f t="shared" si="2"/>
        <v>0</v>
      </c>
      <c r="K12" s="38"/>
      <c r="L12" s="38"/>
      <c r="M12" s="39"/>
      <c r="N12" s="39"/>
      <c r="O12" s="39"/>
      <c r="P12" s="39"/>
      <c r="Q12" s="39">
        <f t="shared" si="1"/>
        <v>0</v>
      </c>
      <c r="R12" s="42"/>
      <c r="S12" s="42"/>
      <c r="T12" s="43"/>
      <c r="U12" s="44"/>
      <c r="V12" s="46" t="s">
        <v>61</v>
      </c>
      <c r="W12" s="44"/>
      <c r="X12" s="30"/>
      <c r="Y12" s="34"/>
    </row>
    <row r="13" spans="1:25" s="32" customFormat="1" ht="23.25" customHeight="1" x14ac:dyDescent="0.15">
      <c r="A13" s="1"/>
      <c r="B13" s="51">
        <v>45566</v>
      </c>
      <c r="C13" s="38"/>
      <c r="D13" s="39">
        <f>ROUND(C13*53%,0)</f>
        <v>0</v>
      </c>
      <c r="E13" s="39"/>
      <c r="F13" s="39"/>
      <c r="G13" s="39"/>
      <c r="H13" s="42"/>
      <c r="I13" s="239"/>
      <c r="J13" s="78">
        <f t="shared" si="2"/>
        <v>0</v>
      </c>
      <c r="K13" s="38"/>
      <c r="L13" s="38"/>
      <c r="M13" s="39"/>
      <c r="N13" s="39"/>
      <c r="O13" s="39"/>
      <c r="P13" s="39"/>
      <c r="Q13" s="39">
        <f t="shared" si="1"/>
        <v>0</v>
      </c>
      <c r="R13" s="42"/>
      <c r="S13" s="42"/>
      <c r="T13" s="43"/>
      <c r="U13" s="44"/>
      <c r="V13" s="46" t="s">
        <v>96</v>
      </c>
      <c r="W13" s="44"/>
      <c r="X13" s="30"/>
      <c r="Y13" s="34"/>
    </row>
    <row r="14" spans="1:25" s="32" customFormat="1" ht="23.25" customHeight="1" x14ac:dyDescent="0.15">
      <c r="A14" s="1"/>
      <c r="B14" s="51">
        <v>45597</v>
      </c>
      <c r="C14" s="38"/>
      <c r="D14" s="39">
        <f t="shared" ref="D14:D17" si="3">ROUND(C14*53%,0)</f>
        <v>0</v>
      </c>
      <c r="E14" s="39"/>
      <c r="F14" s="39"/>
      <c r="G14" s="39"/>
      <c r="H14" s="42"/>
      <c r="I14" s="239"/>
      <c r="J14" s="78">
        <f t="shared" si="2"/>
        <v>0</v>
      </c>
      <c r="K14" s="38"/>
      <c r="L14" s="38"/>
      <c r="M14" s="39"/>
      <c r="N14" s="39"/>
      <c r="O14" s="39"/>
      <c r="P14" s="39"/>
      <c r="Q14" s="39">
        <f t="shared" si="1"/>
        <v>0</v>
      </c>
      <c r="R14" s="42"/>
      <c r="S14" s="42"/>
      <c r="T14" s="43"/>
      <c r="U14" s="44"/>
      <c r="V14" s="46" t="s">
        <v>97</v>
      </c>
      <c r="W14" s="44"/>
      <c r="X14" s="30"/>
      <c r="Y14" s="34"/>
    </row>
    <row r="15" spans="1:25" s="32" customFormat="1" ht="23.25" customHeight="1" x14ac:dyDescent="0.15">
      <c r="A15" s="1"/>
      <c r="B15" s="51">
        <v>45627</v>
      </c>
      <c r="C15" s="38"/>
      <c r="D15" s="39">
        <f t="shared" si="3"/>
        <v>0</v>
      </c>
      <c r="E15" s="39"/>
      <c r="F15" s="39"/>
      <c r="G15" s="39"/>
      <c r="H15" s="42"/>
      <c r="I15" s="239"/>
      <c r="J15" s="78">
        <f t="shared" si="2"/>
        <v>0</v>
      </c>
      <c r="K15" s="38"/>
      <c r="L15" s="38"/>
      <c r="M15" s="39"/>
      <c r="N15" s="39"/>
      <c r="O15" s="39"/>
      <c r="P15" s="39"/>
      <c r="Q15" s="39">
        <f t="shared" si="1"/>
        <v>0</v>
      </c>
      <c r="R15" s="42"/>
      <c r="S15" s="42"/>
      <c r="T15" s="43"/>
      <c r="U15" s="44"/>
      <c r="V15" s="46" t="s">
        <v>98</v>
      </c>
      <c r="W15" s="44"/>
      <c r="X15" s="30"/>
      <c r="Y15" s="34"/>
    </row>
    <row r="16" spans="1:25" s="32" customFormat="1" ht="23.25" customHeight="1" x14ac:dyDescent="0.15">
      <c r="A16" s="1"/>
      <c r="B16" s="51">
        <v>45658</v>
      </c>
      <c r="C16" s="38"/>
      <c r="D16" s="39">
        <f t="shared" si="3"/>
        <v>0</v>
      </c>
      <c r="E16" s="39"/>
      <c r="F16" s="39"/>
      <c r="G16" s="39"/>
      <c r="H16" s="42"/>
      <c r="I16" s="239"/>
      <c r="J16" s="78">
        <f t="shared" si="2"/>
        <v>0</v>
      </c>
      <c r="K16" s="38"/>
      <c r="L16" s="38"/>
      <c r="M16" s="39"/>
      <c r="N16" s="39"/>
      <c r="O16" s="39"/>
      <c r="P16" s="39"/>
      <c r="Q16" s="39">
        <f t="shared" si="1"/>
        <v>0</v>
      </c>
      <c r="R16" s="42"/>
      <c r="S16" s="42"/>
      <c r="T16" s="43"/>
      <c r="U16" s="44"/>
      <c r="V16" s="46" t="s">
        <v>98</v>
      </c>
      <c r="W16" s="44"/>
      <c r="X16" s="30"/>
      <c r="Y16" s="34"/>
    </row>
    <row r="17" spans="1:25" s="32" customFormat="1" ht="23.25" customHeight="1" thickBot="1" x14ac:dyDescent="0.2">
      <c r="A17" s="1"/>
      <c r="B17" s="51">
        <v>45689</v>
      </c>
      <c r="C17" s="38"/>
      <c r="D17" s="39">
        <f t="shared" si="3"/>
        <v>0</v>
      </c>
      <c r="E17" s="39"/>
      <c r="F17" s="39"/>
      <c r="G17" s="39"/>
      <c r="H17" s="42"/>
      <c r="I17" s="239"/>
      <c r="J17" s="78">
        <f t="shared" si="2"/>
        <v>0</v>
      </c>
      <c r="K17" s="38"/>
      <c r="L17" s="38"/>
      <c r="M17" s="39"/>
      <c r="N17" s="39"/>
      <c r="O17" s="39"/>
      <c r="P17" s="39"/>
      <c r="Q17" s="39">
        <f t="shared" si="1"/>
        <v>0</v>
      </c>
      <c r="R17" s="42"/>
      <c r="S17" s="42"/>
      <c r="T17" s="43"/>
      <c r="U17" s="44"/>
      <c r="V17" s="46" t="s">
        <v>98</v>
      </c>
      <c r="W17" s="53"/>
      <c r="X17" s="30"/>
      <c r="Y17" s="34"/>
    </row>
    <row r="18" spans="1:25" s="31" customFormat="1" ht="26.25" customHeight="1" thickBot="1" x14ac:dyDescent="0.2">
      <c r="A18" s="2"/>
      <c r="B18" s="54" t="s">
        <v>401</v>
      </c>
      <c r="C18" s="55"/>
      <c r="D18" s="39"/>
      <c r="E18" s="56"/>
      <c r="F18" s="56"/>
      <c r="G18" s="56"/>
      <c r="H18" s="56"/>
      <c r="I18" s="240"/>
      <c r="J18" s="78">
        <f t="shared" si="2"/>
        <v>0</v>
      </c>
      <c r="K18" s="55"/>
      <c r="L18" s="38"/>
      <c r="M18" s="56"/>
      <c r="N18" s="56"/>
      <c r="O18" s="56"/>
      <c r="P18" s="56"/>
      <c r="Q18" s="39">
        <f t="shared" si="1"/>
        <v>0</v>
      </c>
      <c r="R18" s="56"/>
      <c r="S18" s="56"/>
      <c r="T18" s="57"/>
      <c r="U18" s="58"/>
      <c r="V18" s="74" t="s">
        <v>32</v>
      </c>
      <c r="W18" s="75">
        <f>SUBTOTAL(9,W6:W17)</f>
        <v>0</v>
      </c>
      <c r="X18" s="36"/>
      <c r="Y18" s="35"/>
    </row>
    <row r="19" spans="1:25" s="31" customFormat="1" ht="26.25" customHeight="1" x14ac:dyDescent="0.15">
      <c r="A19" s="2"/>
      <c r="B19" s="54" t="s">
        <v>402</v>
      </c>
      <c r="C19" s="41"/>
      <c r="D19" s="39"/>
      <c r="E19" s="42"/>
      <c r="F19" s="42"/>
      <c r="G19" s="42"/>
      <c r="H19" s="42"/>
      <c r="I19" s="241"/>
      <c r="J19" s="78">
        <f t="shared" si="2"/>
        <v>0</v>
      </c>
      <c r="K19" s="41"/>
      <c r="L19" s="38"/>
      <c r="M19" s="42"/>
      <c r="N19" s="42"/>
      <c r="O19" s="42"/>
      <c r="P19" s="42"/>
      <c r="Q19" s="39">
        <f t="shared" si="1"/>
        <v>0</v>
      </c>
      <c r="R19" s="42"/>
      <c r="S19" s="42"/>
      <c r="T19" s="43"/>
      <c r="U19" s="44"/>
      <c r="V19" s="391" t="s">
        <v>64</v>
      </c>
      <c r="W19" s="392"/>
      <c r="X19" s="37"/>
      <c r="Y19" s="35"/>
    </row>
    <row r="20" spans="1:25" s="31" customFormat="1" ht="23.25" customHeight="1" x14ac:dyDescent="0.15">
      <c r="A20" s="2"/>
      <c r="B20" s="54" t="s">
        <v>83</v>
      </c>
      <c r="C20" s="41"/>
      <c r="D20" s="39"/>
      <c r="E20" s="42"/>
      <c r="F20" s="42"/>
      <c r="G20" s="42"/>
      <c r="H20" s="42"/>
      <c r="I20" s="241"/>
      <c r="J20" s="78">
        <f t="shared" si="2"/>
        <v>0</v>
      </c>
      <c r="K20" s="41"/>
      <c r="L20" s="38"/>
      <c r="M20" s="42"/>
      <c r="N20" s="42"/>
      <c r="O20" s="42"/>
      <c r="P20" s="42"/>
      <c r="Q20" s="39">
        <f t="shared" si="1"/>
        <v>0</v>
      </c>
      <c r="R20" s="42"/>
      <c r="S20" s="42"/>
      <c r="T20" s="43"/>
      <c r="U20" s="44"/>
      <c r="V20" s="234" t="s">
        <v>397</v>
      </c>
      <c r="W20" s="58" t="s">
        <v>396</v>
      </c>
      <c r="X20" s="36"/>
      <c r="Y20" s="35"/>
    </row>
    <row r="21" spans="1:25" s="31" customFormat="1" ht="23.25" customHeight="1" x14ac:dyDescent="0.15">
      <c r="A21" s="2"/>
      <c r="B21" s="54" t="s">
        <v>84</v>
      </c>
      <c r="C21" s="41"/>
      <c r="D21" s="39"/>
      <c r="E21" s="42"/>
      <c r="F21" s="42"/>
      <c r="G21" s="42"/>
      <c r="H21" s="42"/>
      <c r="I21" s="241"/>
      <c r="J21" s="78">
        <f t="shared" si="2"/>
        <v>0</v>
      </c>
      <c r="K21" s="41"/>
      <c r="L21" s="38"/>
      <c r="M21" s="42"/>
      <c r="N21" s="42"/>
      <c r="O21" s="42"/>
      <c r="P21" s="42"/>
      <c r="Q21" s="39">
        <f t="shared" si="1"/>
        <v>0</v>
      </c>
      <c r="R21" s="42"/>
      <c r="S21" s="42"/>
      <c r="T21" s="43"/>
      <c r="U21" s="44"/>
      <c r="V21" s="46"/>
      <c r="W21" s="44"/>
      <c r="X21" s="36"/>
      <c r="Y21" s="35"/>
    </row>
    <row r="22" spans="1:25" s="31" customFormat="1" ht="23.25" customHeight="1" x14ac:dyDescent="0.15">
      <c r="A22" s="2"/>
      <c r="B22" s="59"/>
      <c r="C22" s="60"/>
      <c r="D22" s="39"/>
      <c r="E22" s="61"/>
      <c r="F22" s="61"/>
      <c r="G22" s="61"/>
      <c r="H22" s="42"/>
      <c r="I22" s="242"/>
      <c r="J22" s="78">
        <f t="shared" si="2"/>
        <v>0</v>
      </c>
      <c r="K22" s="60"/>
      <c r="L22" s="38"/>
      <c r="M22" s="61"/>
      <c r="N22" s="61"/>
      <c r="O22" s="61"/>
      <c r="P22" s="61"/>
      <c r="Q22" s="39">
        <f t="shared" si="1"/>
        <v>0</v>
      </c>
      <c r="R22" s="61"/>
      <c r="S22" s="61"/>
      <c r="T22" s="62"/>
      <c r="U22" s="53"/>
      <c r="V22" s="47"/>
      <c r="W22" s="44"/>
      <c r="X22" s="36"/>
      <c r="Y22" s="35"/>
    </row>
    <row r="23" spans="1:25" s="31" customFormat="1" ht="23.25" customHeight="1" x14ac:dyDescent="0.15">
      <c r="A23" s="2"/>
      <c r="B23" s="59"/>
      <c r="C23" s="60"/>
      <c r="D23" s="39"/>
      <c r="E23" s="61"/>
      <c r="F23" s="61"/>
      <c r="G23" s="61"/>
      <c r="H23" s="42"/>
      <c r="I23" s="242"/>
      <c r="J23" s="78">
        <f t="shared" si="2"/>
        <v>0</v>
      </c>
      <c r="K23" s="60"/>
      <c r="L23" s="38"/>
      <c r="M23" s="61"/>
      <c r="N23" s="61"/>
      <c r="O23" s="61"/>
      <c r="P23" s="61"/>
      <c r="Q23" s="39">
        <f t="shared" si="1"/>
        <v>0</v>
      </c>
      <c r="R23" s="61"/>
      <c r="S23" s="61"/>
      <c r="T23" s="62"/>
      <c r="U23" s="53"/>
      <c r="V23" s="47"/>
      <c r="W23" s="44"/>
      <c r="X23" s="36"/>
      <c r="Y23" s="35"/>
    </row>
    <row r="24" spans="1:25" s="31" customFormat="1" ht="23.25" customHeight="1" thickBot="1" x14ac:dyDescent="0.2">
      <c r="A24" s="2"/>
      <c r="B24" s="59"/>
      <c r="C24" s="60"/>
      <c r="D24" s="39"/>
      <c r="E24" s="61"/>
      <c r="F24" s="61"/>
      <c r="G24" s="61"/>
      <c r="H24" s="61"/>
      <c r="I24" s="242"/>
      <c r="J24" s="79">
        <f t="shared" si="2"/>
        <v>0</v>
      </c>
      <c r="K24" s="60"/>
      <c r="L24" s="38"/>
      <c r="M24" s="61"/>
      <c r="N24" s="61"/>
      <c r="O24" s="61"/>
      <c r="P24" s="61"/>
      <c r="Q24" s="39">
        <f t="shared" si="1"/>
        <v>0</v>
      </c>
      <c r="R24" s="61"/>
      <c r="S24" s="61"/>
      <c r="T24" s="62"/>
      <c r="U24" s="53"/>
      <c r="V24" s="47"/>
      <c r="W24" s="44"/>
      <c r="X24" s="36"/>
      <c r="Y24" s="35"/>
    </row>
    <row r="25" spans="1:25" s="73" customFormat="1" ht="19.5" customHeight="1" thickBot="1" x14ac:dyDescent="0.2">
      <c r="A25" s="50"/>
      <c r="B25" s="80" t="s">
        <v>65</v>
      </c>
      <c r="C25" s="81">
        <f>SUBTOTAL(9,C6:C24)</f>
        <v>0</v>
      </c>
      <c r="D25" s="81">
        <f t="shared" ref="D25:H25" si="4">SUBTOTAL(9,D6:D24)</f>
        <v>0</v>
      </c>
      <c r="E25" s="81">
        <f t="shared" si="4"/>
        <v>0</v>
      </c>
      <c r="F25" s="81">
        <f t="shared" si="4"/>
        <v>0</v>
      </c>
      <c r="G25" s="243">
        <f t="shared" si="4"/>
        <v>0</v>
      </c>
      <c r="H25" s="82">
        <f t="shared" si="4"/>
        <v>0</v>
      </c>
      <c r="I25" s="243"/>
      <c r="J25" s="82">
        <f t="shared" si="2"/>
        <v>0</v>
      </c>
      <c r="K25" s="81">
        <f t="shared" ref="K25:U25" si="5">SUBTOTAL(9,K6:K24)</f>
        <v>0</v>
      </c>
      <c r="L25" s="81">
        <f t="shared" si="5"/>
        <v>0</v>
      </c>
      <c r="M25" s="81">
        <f t="shared" si="5"/>
        <v>0</v>
      </c>
      <c r="N25" s="81">
        <f t="shared" si="5"/>
        <v>0</v>
      </c>
      <c r="O25" s="81">
        <f t="shared" si="5"/>
        <v>0</v>
      </c>
      <c r="P25" s="81">
        <f t="shared" si="5"/>
        <v>0</v>
      </c>
      <c r="Q25" s="81">
        <f t="shared" si="5"/>
        <v>0</v>
      </c>
      <c r="R25" s="81">
        <f t="shared" si="5"/>
        <v>0</v>
      </c>
      <c r="S25" s="81">
        <f t="shared" si="5"/>
        <v>0</v>
      </c>
      <c r="T25" s="81">
        <f t="shared" si="5"/>
        <v>0</v>
      </c>
      <c r="U25" s="81">
        <f t="shared" si="5"/>
        <v>0</v>
      </c>
      <c r="V25" s="74">
        <f>SUM(V21:V24)</f>
        <v>0</v>
      </c>
      <c r="W25" s="74">
        <f>SUM(W21:W24)</f>
        <v>0</v>
      </c>
      <c r="X25" s="71"/>
      <c r="Y25" s="72"/>
    </row>
    <row r="26" spans="1:25" ht="31.5" hidden="1" customHeight="1" x14ac:dyDescent="0.15"/>
    <row r="27" spans="1:25" ht="13.5" x14ac:dyDescent="0.15">
      <c r="K27" s="389"/>
      <c r="L27" s="389"/>
      <c r="M27" s="389"/>
      <c r="N27" s="389"/>
      <c r="O27" s="389"/>
      <c r="P27" s="3"/>
      <c r="Q27" s="3"/>
    </row>
    <row r="28" spans="1:25" hidden="1" x14ac:dyDescent="0.15">
      <c r="C28" s="4"/>
    </row>
    <row r="29" spans="1:25" hidden="1" x14ac:dyDescent="0.15">
      <c r="C29" s="4"/>
    </row>
    <row r="30" spans="1:25" x14ac:dyDescent="0.15"/>
    <row r="31" spans="1:25" x14ac:dyDescent="0.15"/>
    <row r="32" spans="1:25" ht="30" hidden="1" customHeight="1" x14ac:dyDescent="0.15"/>
    <row r="33" spans="2:22" x14ac:dyDescent="0.15">
      <c r="B33" s="235" t="s">
        <v>399</v>
      </c>
      <c r="T33" s="387"/>
      <c r="U33" s="387"/>
      <c r="V33" s="387"/>
    </row>
    <row r="34" spans="2:22" x14ac:dyDescent="0.15">
      <c r="B34" s="235" t="s">
        <v>400</v>
      </c>
      <c r="C34" s="235"/>
    </row>
    <row r="45" spans="2:22" x14ac:dyDescent="0.15"/>
    <row r="54" x14ac:dyDescent="0.15"/>
  </sheetData>
  <customSheetViews>
    <customSheetView guid="{A3C31368-8BD7-480F-90CE-D418C8074156}" scale="90" zeroValues="0" hiddenRows="1" hiddenColumns="1">
      <selection activeCell="E4" sqref="E4:I4"/>
      <pageMargins left="0.39" right="0" top="0.27" bottom="7.874015748031496E-2" header="0" footer="7.874015748031496E-2"/>
      <printOptions horizontalCentered="1" verticalCentered="1"/>
      <pageSetup paperSize="9" scale="85" orientation="landscape" r:id="rId1"/>
      <headerFooter alignWithMargins="0"/>
    </customSheetView>
  </customSheetViews>
  <mergeCells count="17">
    <mergeCell ref="T33:V33"/>
    <mergeCell ref="J4:J5"/>
    <mergeCell ref="K27:O27"/>
    <mergeCell ref="C4:H4"/>
    <mergeCell ref="K4:U4"/>
    <mergeCell ref="V19:W19"/>
    <mergeCell ref="V1:W1"/>
    <mergeCell ref="U2:V2"/>
    <mergeCell ref="B4:B5"/>
    <mergeCell ref="V4:W5"/>
    <mergeCell ref="T3:U3"/>
    <mergeCell ref="B2:T2"/>
    <mergeCell ref="F3:G3"/>
    <mergeCell ref="C3:E3"/>
    <mergeCell ref="H3:L3"/>
    <mergeCell ref="M3:O3"/>
    <mergeCell ref="P3:S3"/>
  </mergeCells>
  <phoneticPr fontId="0" type="noConversion"/>
  <printOptions horizontalCentered="1" verticalCentered="1"/>
  <pageMargins left="0" right="0" top="0.27" bottom="7.8740157480315001E-2" header="0" footer="7.8740157480315001E-2"/>
  <pageSetup paperSize="9" scale="84" orientation="landscape" r:id="rId2"/>
  <headerFooter alignWithMargins="0"/>
  <colBreaks count="1" manualBreakCount="1">
    <brk id="2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O328"/>
  <sheetViews>
    <sheetView topLeftCell="A305" workbookViewId="0">
      <selection activeCell="A318" sqref="A318:C328"/>
    </sheetView>
  </sheetViews>
  <sheetFormatPr defaultRowHeight="12.75" x14ac:dyDescent="0.15"/>
  <cols>
    <col min="1" max="1" width="4.8515625" bestFit="1" customWidth="1"/>
    <col min="3" max="3" width="29.39453125" bestFit="1" customWidth="1"/>
    <col min="7" max="7" width="16.31640625" style="17" customWidth="1"/>
    <col min="8" max="8" width="9.03515625" customWidth="1"/>
  </cols>
  <sheetData>
    <row r="1" spans="1:12" x14ac:dyDescent="0.15">
      <c r="A1" s="13">
        <v>10</v>
      </c>
      <c r="B1" s="13">
        <v>1</v>
      </c>
      <c r="C1" s="13" t="s">
        <v>103</v>
      </c>
      <c r="D1" s="13"/>
      <c r="E1" s="13"/>
      <c r="F1" s="15"/>
      <c r="G1" s="13"/>
      <c r="H1" s="13"/>
      <c r="I1" s="13"/>
      <c r="J1" s="13"/>
      <c r="K1" s="13"/>
      <c r="L1" s="13"/>
    </row>
    <row r="2" spans="1:12" x14ac:dyDescent="0.15">
      <c r="A2" s="13">
        <v>101</v>
      </c>
      <c r="B2" s="13">
        <v>2</v>
      </c>
      <c r="C2" s="13" t="s">
        <v>104</v>
      </c>
      <c r="D2" s="13"/>
      <c r="E2" s="13"/>
      <c r="F2" s="15"/>
      <c r="G2" s="13"/>
      <c r="H2" s="13"/>
      <c r="I2" s="13"/>
      <c r="J2" s="13"/>
      <c r="K2" s="13"/>
      <c r="L2" s="13"/>
    </row>
    <row r="3" spans="1:12" x14ac:dyDescent="0.15">
      <c r="A3" s="13">
        <v>103</v>
      </c>
      <c r="B3" s="13">
        <v>3</v>
      </c>
      <c r="C3" s="13" t="s">
        <v>105</v>
      </c>
      <c r="D3" s="13"/>
      <c r="E3" s="13"/>
      <c r="F3" s="15"/>
      <c r="G3" s="13"/>
      <c r="H3" s="13"/>
      <c r="I3" s="13"/>
      <c r="J3" s="13"/>
      <c r="K3" s="13"/>
      <c r="L3" s="13"/>
    </row>
    <row r="4" spans="1:12" x14ac:dyDescent="0.15">
      <c r="A4" s="13">
        <v>104</v>
      </c>
      <c r="B4" s="13">
        <v>4</v>
      </c>
      <c r="C4" s="13" t="s">
        <v>106</v>
      </c>
      <c r="D4" s="13"/>
      <c r="E4" s="13"/>
      <c r="F4" s="15"/>
      <c r="G4" s="13"/>
      <c r="H4" s="13"/>
      <c r="I4" s="13"/>
      <c r="J4" s="13"/>
      <c r="K4" s="13"/>
      <c r="L4" s="13"/>
    </row>
    <row r="5" spans="1:12" x14ac:dyDescent="0.15">
      <c r="A5" s="13">
        <v>105</v>
      </c>
      <c r="B5" s="13">
        <v>5</v>
      </c>
      <c r="C5" s="13" t="s">
        <v>107</v>
      </c>
      <c r="D5" s="13"/>
      <c r="E5" s="13"/>
      <c r="F5" s="15"/>
      <c r="G5" s="13"/>
      <c r="H5" s="13"/>
      <c r="I5" s="13"/>
      <c r="J5" s="13"/>
      <c r="K5" s="13"/>
      <c r="L5" s="13"/>
    </row>
    <row r="6" spans="1:12" x14ac:dyDescent="0.15">
      <c r="A6" s="13">
        <v>106</v>
      </c>
      <c r="B6" s="13">
        <v>6</v>
      </c>
      <c r="C6" s="13" t="s">
        <v>108</v>
      </c>
      <c r="D6" s="13"/>
      <c r="E6" s="13"/>
      <c r="F6" s="15"/>
      <c r="G6" s="13"/>
      <c r="H6" s="13"/>
      <c r="I6" s="13"/>
      <c r="J6" s="13"/>
      <c r="K6" s="13"/>
      <c r="L6" s="13"/>
    </row>
    <row r="7" spans="1:12" x14ac:dyDescent="0.15">
      <c r="A7" s="13">
        <v>108</v>
      </c>
      <c r="B7" s="13">
        <v>7</v>
      </c>
      <c r="C7" s="13" t="s">
        <v>109</v>
      </c>
      <c r="D7" s="13"/>
      <c r="E7" s="13"/>
      <c r="F7" s="15"/>
      <c r="G7" s="13"/>
      <c r="H7" s="13"/>
      <c r="I7" s="13"/>
      <c r="J7" s="13"/>
      <c r="K7" s="13"/>
      <c r="L7" s="13"/>
    </row>
    <row r="8" spans="1:12" x14ac:dyDescent="0.15">
      <c r="A8" s="13">
        <v>111</v>
      </c>
      <c r="B8" s="13">
        <v>8</v>
      </c>
      <c r="C8" s="13" t="s">
        <v>110</v>
      </c>
      <c r="D8" s="13"/>
      <c r="E8" s="13"/>
      <c r="F8" s="15"/>
      <c r="G8" s="13"/>
      <c r="H8" s="13"/>
      <c r="I8" s="13"/>
      <c r="J8" s="13"/>
      <c r="K8" s="13"/>
      <c r="L8" s="13"/>
    </row>
    <row r="9" spans="1:12" x14ac:dyDescent="0.15">
      <c r="A9" s="13">
        <v>112</v>
      </c>
      <c r="B9" s="13">
        <v>9</v>
      </c>
      <c r="C9" s="13" t="s">
        <v>111</v>
      </c>
      <c r="D9" s="13"/>
      <c r="E9" s="13"/>
      <c r="F9" s="15"/>
      <c r="G9" s="13"/>
      <c r="H9" s="13"/>
      <c r="I9" s="13"/>
      <c r="J9" s="13"/>
      <c r="K9" s="13"/>
      <c r="L9" s="13"/>
    </row>
    <row r="10" spans="1:12" x14ac:dyDescent="0.15">
      <c r="A10" s="13">
        <v>113</v>
      </c>
      <c r="B10" s="13">
        <v>10</v>
      </c>
      <c r="C10" s="13" t="s">
        <v>112</v>
      </c>
      <c r="D10" s="13"/>
      <c r="E10" s="13"/>
      <c r="F10" s="15"/>
      <c r="G10" s="13"/>
      <c r="H10" s="13"/>
      <c r="I10" s="13"/>
      <c r="J10" s="13"/>
      <c r="K10" s="13"/>
      <c r="L10" s="13"/>
    </row>
    <row r="11" spans="1:12" x14ac:dyDescent="0.15">
      <c r="A11" s="13">
        <v>114</v>
      </c>
      <c r="B11" s="13">
        <v>11</v>
      </c>
      <c r="C11" s="13" t="s">
        <v>113</v>
      </c>
      <c r="D11" s="13"/>
      <c r="E11" s="13"/>
      <c r="F11" s="15"/>
      <c r="G11" s="13"/>
      <c r="H11" s="13"/>
      <c r="I11" s="13"/>
      <c r="J11" s="13"/>
      <c r="K11" s="13"/>
      <c r="L11" s="13"/>
    </row>
    <row r="12" spans="1:12" x14ac:dyDescent="0.15">
      <c r="A12" s="13">
        <v>115</v>
      </c>
      <c r="B12" s="13">
        <v>12</v>
      </c>
      <c r="C12" s="13" t="s">
        <v>114</v>
      </c>
      <c r="D12" s="13"/>
      <c r="E12" s="13"/>
      <c r="F12" s="15"/>
      <c r="G12" s="13"/>
      <c r="H12" s="13"/>
      <c r="I12" s="13"/>
      <c r="J12" s="13"/>
      <c r="K12" s="13"/>
      <c r="L12" s="13"/>
    </row>
    <row r="13" spans="1:12" x14ac:dyDescent="0.15">
      <c r="A13" s="13">
        <v>116</v>
      </c>
      <c r="B13" s="13">
        <v>13</v>
      </c>
      <c r="C13" s="13" t="s">
        <v>115</v>
      </c>
      <c r="D13" s="13"/>
      <c r="E13" s="13"/>
      <c r="F13" s="15"/>
      <c r="G13" s="13"/>
      <c r="H13" s="13"/>
      <c r="I13" s="13"/>
      <c r="J13" s="13"/>
      <c r="K13" s="13"/>
      <c r="L13" s="13"/>
    </row>
    <row r="14" spans="1:12" x14ac:dyDescent="0.15">
      <c r="A14" s="13">
        <v>117</v>
      </c>
      <c r="B14" s="13">
        <v>14</v>
      </c>
      <c r="C14" s="13" t="s">
        <v>116</v>
      </c>
      <c r="D14" s="13"/>
      <c r="E14" s="13"/>
      <c r="F14" s="15"/>
      <c r="G14" s="13"/>
      <c r="H14" s="13"/>
      <c r="I14" s="13"/>
      <c r="J14" s="13"/>
      <c r="K14" s="13"/>
      <c r="L14" s="13"/>
    </row>
    <row r="15" spans="1:12" x14ac:dyDescent="0.15">
      <c r="A15" s="13">
        <v>118</v>
      </c>
      <c r="B15" s="13">
        <v>15</v>
      </c>
      <c r="C15" s="13" t="s">
        <v>117</v>
      </c>
      <c r="D15" s="13"/>
      <c r="E15" s="13"/>
      <c r="F15" s="15"/>
      <c r="G15" s="13"/>
      <c r="H15" s="13"/>
      <c r="I15" s="13"/>
      <c r="J15" s="13"/>
      <c r="K15" s="13"/>
      <c r="L15" s="13"/>
    </row>
    <row r="16" spans="1:12" x14ac:dyDescent="0.15">
      <c r="A16" s="13">
        <v>119</v>
      </c>
      <c r="B16" s="13">
        <v>16</v>
      </c>
      <c r="C16" s="13" t="s">
        <v>118</v>
      </c>
      <c r="D16" s="13"/>
      <c r="E16" s="13"/>
      <c r="F16" s="15"/>
      <c r="G16" s="13"/>
      <c r="H16" s="13"/>
      <c r="I16" s="13"/>
      <c r="J16" s="13"/>
      <c r="K16" s="13"/>
      <c r="L16" s="13"/>
    </row>
    <row r="17" spans="1:12" x14ac:dyDescent="0.15">
      <c r="A17" s="13">
        <v>120</v>
      </c>
      <c r="B17" s="13">
        <v>17</v>
      </c>
      <c r="C17" s="13" t="s">
        <v>119</v>
      </c>
      <c r="D17" s="13"/>
      <c r="E17" s="13"/>
      <c r="F17" s="15"/>
      <c r="G17" s="13"/>
      <c r="H17" s="13"/>
      <c r="I17" s="13"/>
      <c r="J17" s="13"/>
      <c r="K17" s="13"/>
      <c r="L17" s="13"/>
    </row>
    <row r="18" spans="1:12" x14ac:dyDescent="0.15">
      <c r="A18" s="13">
        <v>121</v>
      </c>
      <c r="B18" s="13">
        <v>18</v>
      </c>
      <c r="C18" s="13" t="s">
        <v>120</v>
      </c>
      <c r="D18" s="13"/>
      <c r="E18" s="13"/>
      <c r="F18" s="15"/>
      <c r="G18" s="13"/>
      <c r="H18" s="13"/>
      <c r="I18" s="13"/>
      <c r="J18" s="13"/>
      <c r="K18" s="13"/>
      <c r="L18" s="13"/>
    </row>
    <row r="19" spans="1:12" x14ac:dyDescent="0.15">
      <c r="A19" s="13">
        <v>123</v>
      </c>
      <c r="B19" s="13">
        <v>19</v>
      </c>
      <c r="C19" s="13" t="s">
        <v>109</v>
      </c>
      <c r="D19" s="13"/>
      <c r="E19" s="13"/>
      <c r="F19" s="15"/>
      <c r="G19" s="13"/>
      <c r="H19" s="13"/>
      <c r="I19" s="13"/>
      <c r="J19" s="13"/>
      <c r="K19" s="13"/>
      <c r="L19" s="13"/>
    </row>
    <row r="20" spans="1:12" x14ac:dyDescent="0.15">
      <c r="A20" s="13">
        <v>125</v>
      </c>
      <c r="B20" s="13">
        <v>20</v>
      </c>
      <c r="C20" s="13" t="s">
        <v>121</v>
      </c>
      <c r="D20" s="13"/>
      <c r="E20" s="13"/>
      <c r="F20" s="15"/>
      <c r="G20" s="13"/>
      <c r="H20" s="13"/>
      <c r="I20" s="13"/>
      <c r="J20" s="13"/>
      <c r="K20" s="13"/>
      <c r="L20" s="13"/>
    </row>
    <row r="21" spans="1:12" x14ac:dyDescent="0.15">
      <c r="A21" s="13">
        <v>126</v>
      </c>
      <c r="B21" s="13">
        <v>21</v>
      </c>
      <c r="C21" s="13" t="s">
        <v>122</v>
      </c>
      <c r="D21" s="13"/>
      <c r="E21" s="13"/>
      <c r="F21" s="15"/>
      <c r="G21" s="13"/>
      <c r="H21" s="13"/>
      <c r="I21" s="13"/>
      <c r="J21" s="13"/>
      <c r="K21" s="13"/>
      <c r="L21" s="13"/>
    </row>
    <row r="22" spans="1:12" x14ac:dyDescent="0.15">
      <c r="A22" s="13">
        <v>130</v>
      </c>
      <c r="B22" s="13">
        <v>22</v>
      </c>
      <c r="C22" s="13" t="s">
        <v>123</v>
      </c>
      <c r="D22" s="13"/>
      <c r="E22" s="13"/>
      <c r="F22" s="15"/>
      <c r="G22" s="13"/>
      <c r="H22" s="13"/>
      <c r="I22" s="13"/>
      <c r="J22" s="13"/>
      <c r="K22" s="13"/>
      <c r="L22" s="13"/>
    </row>
    <row r="23" spans="1:12" x14ac:dyDescent="0.15">
      <c r="A23" s="13">
        <v>133</v>
      </c>
      <c r="B23" s="13">
        <v>23</v>
      </c>
      <c r="C23" s="13" t="s">
        <v>124</v>
      </c>
      <c r="D23" s="13"/>
      <c r="E23" s="13"/>
      <c r="F23" s="15"/>
      <c r="G23" s="13"/>
      <c r="H23" s="13"/>
      <c r="I23" s="13"/>
      <c r="J23" s="13"/>
      <c r="K23" s="13"/>
      <c r="L23" s="13"/>
    </row>
    <row r="24" spans="1:12" x14ac:dyDescent="0.15">
      <c r="A24" s="13">
        <v>151</v>
      </c>
      <c r="B24" s="13">
        <v>24</v>
      </c>
      <c r="C24" s="13" t="s">
        <v>125</v>
      </c>
      <c r="D24" s="13"/>
      <c r="E24" s="13"/>
      <c r="F24" s="15"/>
      <c r="G24" s="13"/>
      <c r="H24" s="13"/>
      <c r="I24" s="13"/>
      <c r="J24" s="13"/>
      <c r="K24" s="13"/>
      <c r="L24" s="13"/>
    </row>
    <row r="25" spans="1:12" x14ac:dyDescent="0.15">
      <c r="A25" s="13">
        <v>301</v>
      </c>
      <c r="B25" s="13">
        <v>25</v>
      </c>
      <c r="C25" s="13" t="s">
        <v>126</v>
      </c>
      <c r="D25" s="13"/>
      <c r="E25" s="13"/>
      <c r="F25" s="15"/>
      <c r="G25" s="13"/>
      <c r="H25" s="13"/>
      <c r="I25" s="13"/>
      <c r="J25" s="13"/>
      <c r="K25" s="13"/>
      <c r="L25" s="13"/>
    </row>
    <row r="26" spans="1:12" x14ac:dyDescent="0.15">
      <c r="A26" s="13">
        <v>302</v>
      </c>
      <c r="B26" s="13">
        <v>26</v>
      </c>
      <c r="C26" s="13" t="s">
        <v>127</v>
      </c>
      <c r="D26" s="13"/>
      <c r="E26" s="13"/>
      <c r="F26" s="15"/>
      <c r="G26" s="13"/>
      <c r="H26" s="13"/>
      <c r="I26" s="13"/>
      <c r="J26" s="13"/>
      <c r="K26" s="13"/>
      <c r="L26" s="13"/>
    </row>
    <row r="27" spans="1:12" x14ac:dyDescent="0.15">
      <c r="A27" s="13">
        <v>303</v>
      </c>
      <c r="B27" s="13">
        <v>27</v>
      </c>
      <c r="C27" s="13" t="s">
        <v>128</v>
      </c>
      <c r="D27" s="13"/>
      <c r="E27" s="13"/>
      <c r="F27" s="15"/>
      <c r="G27" s="13"/>
      <c r="H27" s="13"/>
      <c r="I27" s="13"/>
      <c r="J27" s="13"/>
      <c r="K27" s="13"/>
      <c r="L27" s="13"/>
    </row>
    <row r="28" spans="1:12" x14ac:dyDescent="0.15">
      <c r="A28" s="13">
        <v>304</v>
      </c>
      <c r="B28" s="13">
        <v>28</v>
      </c>
      <c r="C28" s="13" t="s">
        <v>129</v>
      </c>
      <c r="D28" s="13"/>
      <c r="E28" s="13"/>
      <c r="F28" s="15"/>
      <c r="G28" s="13"/>
      <c r="H28" s="13"/>
      <c r="I28" s="13"/>
      <c r="J28" s="13"/>
      <c r="K28" s="13"/>
      <c r="L28" s="13"/>
    </row>
    <row r="29" spans="1:12" x14ac:dyDescent="0.15">
      <c r="A29" s="13">
        <v>305</v>
      </c>
      <c r="B29" s="13">
        <v>29</v>
      </c>
      <c r="C29" s="13" t="s">
        <v>130</v>
      </c>
      <c r="D29" s="13"/>
      <c r="E29" s="13"/>
      <c r="F29" s="15"/>
      <c r="G29" s="13"/>
      <c r="H29" s="13"/>
      <c r="I29" s="13"/>
      <c r="J29" s="13"/>
      <c r="K29" s="13"/>
      <c r="L29" s="13"/>
    </row>
    <row r="30" spans="1:12" x14ac:dyDescent="0.15">
      <c r="A30" s="13">
        <v>306</v>
      </c>
      <c r="B30" s="13">
        <v>30</v>
      </c>
      <c r="C30" s="13" t="s">
        <v>131</v>
      </c>
      <c r="D30" s="13"/>
      <c r="E30" s="13"/>
      <c r="F30" s="15"/>
      <c r="G30" s="13"/>
      <c r="H30" s="13"/>
      <c r="I30" s="13"/>
      <c r="J30" s="13"/>
      <c r="K30" s="13"/>
      <c r="L30" s="13"/>
    </row>
    <row r="31" spans="1:12" x14ac:dyDescent="0.15">
      <c r="A31" s="13">
        <v>309</v>
      </c>
      <c r="B31" s="13">
        <v>31</v>
      </c>
      <c r="C31" s="13" t="s">
        <v>132</v>
      </c>
      <c r="D31" s="13"/>
      <c r="E31" s="13"/>
      <c r="F31" s="15"/>
      <c r="G31" s="13"/>
      <c r="H31" s="13"/>
      <c r="I31" s="13"/>
      <c r="J31" s="13"/>
      <c r="K31" s="13"/>
      <c r="L31" s="13"/>
    </row>
    <row r="32" spans="1:12" x14ac:dyDescent="0.15">
      <c r="A32" s="13">
        <v>311</v>
      </c>
      <c r="B32" s="13">
        <v>32</v>
      </c>
      <c r="C32" s="13" t="s">
        <v>133</v>
      </c>
      <c r="D32" s="13"/>
      <c r="E32" s="13"/>
      <c r="F32" s="15"/>
      <c r="G32" s="13"/>
      <c r="H32" s="13"/>
      <c r="I32" s="13"/>
      <c r="J32" s="13"/>
      <c r="K32" s="13"/>
      <c r="L32" s="13"/>
    </row>
    <row r="33" spans="1:12" x14ac:dyDescent="0.15">
      <c r="A33" s="13">
        <v>313</v>
      </c>
      <c r="B33" s="13">
        <v>33</v>
      </c>
      <c r="C33" s="13" t="s">
        <v>134</v>
      </c>
      <c r="D33" s="13"/>
      <c r="E33" s="13"/>
      <c r="F33" s="15"/>
      <c r="G33" s="13"/>
      <c r="H33" s="13"/>
      <c r="I33" s="13"/>
      <c r="J33" s="13"/>
      <c r="K33" s="13"/>
      <c r="L33" s="13"/>
    </row>
    <row r="34" spans="1:12" x14ac:dyDescent="0.15">
      <c r="A34" s="13">
        <v>314</v>
      </c>
      <c r="B34" s="13">
        <v>34</v>
      </c>
      <c r="C34" s="13" t="s">
        <v>135</v>
      </c>
      <c r="D34" s="13"/>
      <c r="E34" s="13"/>
      <c r="F34" s="15"/>
      <c r="G34" s="13"/>
      <c r="H34" s="13"/>
      <c r="I34" s="13"/>
      <c r="J34" s="13"/>
      <c r="K34" s="13"/>
      <c r="L34" s="13"/>
    </row>
    <row r="35" spans="1:12" x14ac:dyDescent="0.15">
      <c r="A35" s="13">
        <v>315</v>
      </c>
      <c r="B35" s="13">
        <v>35</v>
      </c>
      <c r="C35" s="13" t="s">
        <v>136</v>
      </c>
      <c r="D35" s="13"/>
      <c r="E35" s="13"/>
      <c r="F35" s="15"/>
      <c r="G35" s="13"/>
      <c r="H35" s="13"/>
      <c r="I35" s="13"/>
      <c r="J35" s="13"/>
      <c r="K35" s="13"/>
      <c r="L35" s="13"/>
    </row>
    <row r="36" spans="1:12" x14ac:dyDescent="0.15">
      <c r="A36" s="13">
        <v>317</v>
      </c>
      <c r="B36" s="13">
        <v>36</v>
      </c>
      <c r="C36" s="13" t="s">
        <v>137</v>
      </c>
      <c r="D36" s="13"/>
      <c r="E36" s="13"/>
      <c r="F36" s="15"/>
      <c r="G36" s="13"/>
      <c r="H36" s="13"/>
      <c r="I36" s="13"/>
      <c r="J36" s="13"/>
      <c r="K36" s="13"/>
      <c r="L36" s="13"/>
    </row>
    <row r="37" spans="1:12" x14ac:dyDescent="0.15">
      <c r="A37" s="13">
        <v>318</v>
      </c>
      <c r="B37" s="13">
        <v>37</v>
      </c>
      <c r="C37" s="13" t="s">
        <v>138</v>
      </c>
      <c r="D37" s="13"/>
      <c r="E37" s="13"/>
      <c r="F37" s="15"/>
      <c r="G37" s="13"/>
      <c r="H37" s="13"/>
      <c r="I37" s="13"/>
      <c r="J37" s="13"/>
      <c r="K37" s="13"/>
      <c r="L37" s="13"/>
    </row>
    <row r="38" spans="1:12" x14ac:dyDescent="0.15">
      <c r="A38" s="13">
        <v>319</v>
      </c>
      <c r="B38" s="13">
        <v>38</v>
      </c>
      <c r="C38" s="13" t="s">
        <v>139</v>
      </c>
      <c r="D38" s="13"/>
      <c r="E38" s="13"/>
      <c r="F38" s="15"/>
      <c r="G38" s="13"/>
      <c r="H38" s="13"/>
      <c r="I38" s="13"/>
      <c r="J38" s="13"/>
      <c r="K38" s="13"/>
      <c r="L38" s="13"/>
    </row>
    <row r="39" spans="1:12" x14ac:dyDescent="0.15">
      <c r="A39" s="13">
        <v>320</v>
      </c>
      <c r="B39" s="13">
        <v>39</v>
      </c>
      <c r="C39" s="13" t="s">
        <v>140</v>
      </c>
      <c r="D39" s="13"/>
      <c r="E39" s="13"/>
      <c r="F39" s="15"/>
      <c r="G39" s="13"/>
      <c r="H39" s="13"/>
      <c r="I39" s="13"/>
      <c r="J39" s="13"/>
      <c r="K39" s="13"/>
      <c r="L39" s="13"/>
    </row>
    <row r="40" spans="1:12" x14ac:dyDescent="0.15">
      <c r="A40" s="13">
        <v>322</v>
      </c>
      <c r="B40" s="13">
        <v>40</v>
      </c>
      <c r="C40" s="13" t="s">
        <v>141</v>
      </c>
      <c r="D40" s="13"/>
      <c r="E40" s="13"/>
      <c r="F40" s="15"/>
      <c r="G40" s="13"/>
      <c r="H40" s="13"/>
      <c r="I40" s="13"/>
      <c r="J40" s="13"/>
      <c r="K40" s="13"/>
      <c r="L40" s="13"/>
    </row>
    <row r="41" spans="1:12" x14ac:dyDescent="0.15">
      <c r="A41" s="13">
        <v>323</v>
      </c>
      <c r="B41" s="13">
        <v>41</v>
      </c>
      <c r="C41" s="13" t="s">
        <v>142</v>
      </c>
      <c r="D41" s="13"/>
      <c r="E41" s="13"/>
      <c r="F41" s="15"/>
      <c r="G41" s="13"/>
      <c r="H41" s="13"/>
      <c r="I41" s="13"/>
      <c r="J41" s="13"/>
      <c r="K41" s="13"/>
      <c r="L41" s="13"/>
    </row>
    <row r="42" spans="1:12" x14ac:dyDescent="0.15">
      <c r="A42" s="13">
        <v>324</v>
      </c>
      <c r="B42" s="13">
        <v>42</v>
      </c>
      <c r="C42" s="13" t="s">
        <v>143</v>
      </c>
      <c r="D42" s="13"/>
      <c r="E42" s="13"/>
      <c r="F42" s="15"/>
      <c r="G42" s="13"/>
      <c r="H42" s="13"/>
      <c r="I42" s="13"/>
      <c r="J42" s="13"/>
      <c r="K42" s="13"/>
      <c r="L42" s="13"/>
    </row>
    <row r="43" spans="1:12" x14ac:dyDescent="0.15">
      <c r="A43" s="13">
        <v>325</v>
      </c>
      <c r="B43" s="13">
        <v>43</v>
      </c>
      <c r="C43" s="13" t="s">
        <v>144</v>
      </c>
      <c r="D43" s="13"/>
      <c r="E43" s="13"/>
      <c r="F43" s="15"/>
      <c r="G43" s="13"/>
      <c r="H43" s="13"/>
      <c r="I43" s="13"/>
      <c r="J43" s="13"/>
      <c r="K43" s="13"/>
      <c r="L43" s="13"/>
    </row>
    <row r="44" spans="1:12" x14ac:dyDescent="0.15">
      <c r="A44" s="13">
        <v>332</v>
      </c>
      <c r="B44" s="13">
        <v>44</v>
      </c>
      <c r="C44" s="13" t="s">
        <v>145</v>
      </c>
      <c r="D44" s="13"/>
      <c r="E44" s="13"/>
      <c r="F44" s="15"/>
      <c r="G44" s="13"/>
      <c r="H44" s="13"/>
      <c r="I44" s="13"/>
      <c r="J44" s="13"/>
      <c r="K44" s="13"/>
      <c r="L44" s="13"/>
    </row>
    <row r="45" spans="1:12" x14ac:dyDescent="0.15">
      <c r="A45" s="13">
        <v>333</v>
      </c>
      <c r="B45" s="13">
        <v>45</v>
      </c>
      <c r="C45" s="13" t="s">
        <v>146</v>
      </c>
      <c r="D45" s="13"/>
      <c r="E45" s="13"/>
      <c r="F45" s="15"/>
      <c r="G45" s="13"/>
      <c r="H45" s="13"/>
      <c r="I45" s="13"/>
      <c r="J45" s="13"/>
      <c r="K45" s="13"/>
      <c r="L45" s="13"/>
    </row>
    <row r="46" spans="1:12" x14ac:dyDescent="0.15">
      <c r="A46" s="13">
        <v>334</v>
      </c>
      <c r="B46" s="13">
        <v>46</v>
      </c>
      <c r="C46" s="13" t="s">
        <v>147</v>
      </c>
      <c r="D46" s="13"/>
      <c r="E46" s="13"/>
      <c r="F46" s="15"/>
      <c r="G46" s="13"/>
      <c r="H46" s="13"/>
      <c r="I46" s="13"/>
      <c r="J46" s="13"/>
      <c r="K46" s="13"/>
      <c r="L46" s="13"/>
    </row>
    <row r="47" spans="1:12" x14ac:dyDescent="0.15">
      <c r="A47" s="13">
        <v>335</v>
      </c>
      <c r="B47" s="13">
        <v>47</v>
      </c>
      <c r="C47" s="13" t="s">
        <v>148</v>
      </c>
      <c r="D47" s="13"/>
      <c r="E47" s="13"/>
      <c r="F47" s="15"/>
      <c r="G47" s="13"/>
      <c r="H47" s="13"/>
      <c r="I47" s="13"/>
      <c r="J47" s="13"/>
      <c r="K47" s="13"/>
      <c r="L47" s="13"/>
    </row>
    <row r="48" spans="1:12" x14ac:dyDescent="0.15">
      <c r="A48" s="13">
        <v>337</v>
      </c>
      <c r="B48" s="13">
        <v>48</v>
      </c>
      <c r="C48" s="13" t="s">
        <v>149</v>
      </c>
      <c r="D48" s="13"/>
      <c r="E48" s="13"/>
      <c r="F48" s="15"/>
      <c r="G48" s="13"/>
      <c r="H48" s="13"/>
      <c r="I48" s="13"/>
      <c r="J48" s="13"/>
      <c r="K48" s="13"/>
      <c r="L48" s="13"/>
    </row>
    <row r="49" spans="1:12" x14ac:dyDescent="0.15">
      <c r="A49" s="13">
        <v>338</v>
      </c>
      <c r="B49" s="13">
        <v>49</v>
      </c>
      <c r="C49" s="13" t="s">
        <v>150</v>
      </c>
      <c r="D49" s="13"/>
      <c r="E49" s="13"/>
      <c r="F49" s="15"/>
      <c r="G49" s="13"/>
      <c r="H49" s="13"/>
      <c r="I49" s="13"/>
      <c r="J49" s="13"/>
      <c r="K49" s="13"/>
      <c r="L49" s="13"/>
    </row>
    <row r="50" spans="1:12" x14ac:dyDescent="0.15">
      <c r="A50" s="13">
        <v>342</v>
      </c>
      <c r="B50" s="13">
        <v>50</v>
      </c>
      <c r="C50" s="13" t="s">
        <v>151</v>
      </c>
      <c r="D50" s="13"/>
      <c r="E50" s="13"/>
      <c r="F50" s="15"/>
      <c r="G50" s="13"/>
      <c r="H50" s="13"/>
      <c r="I50" s="13"/>
      <c r="J50" s="13"/>
      <c r="K50" s="13"/>
      <c r="L50" s="13"/>
    </row>
    <row r="51" spans="1:12" x14ac:dyDescent="0.15">
      <c r="A51" s="13">
        <v>348</v>
      </c>
      <c r="B51" s="13">
        <v>51</v>
      </c>
      <c r="C51" s="13" t="s">
        <v>152</v>
      </c>
      <c r="D51" s="13"/>
      <c r="E51" s="13"/>
      <c r="F51" s="15"/>
      <c r="G51" s="13"/>
      <c r="H51" s="13"/>
      <c r="I51" s="13"/>
      <c r="J51" s="13"/>
      <c r="K51" s="13"/>
      <c r="L51" s="13"/>
    </row>
    <row r="52" spans="1:12" x14ac:dyDescent="0.15">
      <c r="A52" s="13">
        <v>349</v>
      </c>
      <c r="B52" s="13">
        <v>52</v>
      </c>
      <c r="C52" s="13" t="s">
        <v>153</v>
      </c>
      <c r="D52" s="13"/>
      <c r="E52" s="13"/>
      <c r="F52" s="15"/>
      <c r="G52" s="13"/>
      <c r="H52" s="13"/>
      <c r="I52" s="13"/>
      <c r="J52" s="13"/>
      <c r="K52" s="13"/>
      <c r="L52" s="13"/>
    </row>
    <row r="53" spans="1:12" x14ac:dyDescent="0.15">
      <c r="A53" s="13">
        <v>351</v>
      </c>
      <c r="B53" s="13">
        <v>53</v>
      </c>
      <c r="C53" s="13" t="s">
        <v>154</v>
      </c>
      <c r="D53" s="13"/>
      <c r="E53" s="13"/>
      <c r="F53" s="15"/>
      <c r="G53" s="13"/>
      <c r="H53" s="13"/>
      <c r="I53" s="13"/>
      <c r="J53" s="13"/>
      <c r="K53" s="13"/>
      <c r="L53" s="13"/>
    </row>
    <row r="54" spans="1:12" x14ac:dyDescent="0.15">
      <c r="A54" s="13">
        <v>353</v>
      </c>
      <c r="B54" s="13">
        <v>54</v>
      </c>
      <c r="C54" s="13" t="s">
        <v>155</v>
      </c>
      <c r="D54" s="13"/>
      <c r="E54" s="13"/>
      <c r="F54" s="15"/>
      <c r="G54" s="13"/>
      <c r="H54" s="13"/>
      <c r="I54" s="13"/>
      <c r="J54" s="13"/>
      <c r="K54" s="13"/>
      <c r="L54" s="13"/>
    </row>
    <row r="55" spans="1:12" x14ac:dyDescent="0.15">
      <c r="A55" s="13">
        <v>354</v>
      </c>
      <c r="B55" s="13">
        <v>55</v>
      </c>
      <c r="C55" s="13" t="s">
        <v>156</v>
      </c>
      <c r="D55" s="13"/>
      <c r="E55" s="13"/>
      <c r="F55" s="15"/>
      <c r="G55" s="13"/>
      <c r="H55" s="13"/>
      <c r="I55" s="13"/>
      <c r="J55" s="13"/>
      <c r="K55" s="13"/>
      <c r="L55" s="13"/>
    </row>
    <row r="56" spans="1:12" x14ac:dyDescent="0.15">
      <c r="A56" s="13">
        <v>355</v>
      </c>
      <c r="B56" s="13">
        <v>56</v>
      </c>
      <c r="C56" s="13" t="s">
        <v>157</v>
      </c>
      <c r="D56" s="13"/>
      <c r="E56" s="13"/>
      <c r="F56" s="15"/>
      <c r="G56" s="13"/>
      <c r="H56" s="13"/>
      <c r="I56" s="13"/>
      <c r="J56" s="13"/>
      <c r="K56" s="13"/>
      <c r="L56" s="13"/>
    </row>
    <row r="57" spans="1:12" x14ac:dyDescent="0.15">
      <c r="A57" s="13">
        <v>356</v>
      </c>
      <c r="B57" s="13">
        <v>57</v>
      </c>
      <c r="C57" s="13" t="s">
        <v>158</v>
      </c>
      <c r="D57" s="13"/>
      <c r="E57" s="13"/>
      <c r="F57" s="15"/>
      <c r="G57" s="13"/>
      <c r="H57" s="13"/>
      <c r="I57" s="13"/>
      <c r="J57" s="13"/>
      <c r="K57" s="13"/>
      <c r="L57" s="13"/>
    </row>
    <row r="58" spans="1:12" x14ac:dyDescent="0.15">
      <c r="A58" s="13">
        <v>357</v>
      </c>
      <c r="B58" s="13">
        <v>58</v>
      </c>
      <c r="C58" s="13" t="s">
        <v>159</v>
      </c>
      <c r="D58" s="13"/>
      <c r="E58" s="13"/>
      <c r="F58" s="15"/>
      <c r="G58" s="13"/>
      <c r="H58" s="13"/>
      <c r="I58" s="13"/>
      <c r="J58" s="13"/>
      <c r="K58" s="13"/>
      <c r="L58" s="13"/>
    </row>
    <row r="59" spans="1:12" x14ac:dyDescent="0.15">
      <c r="A59" s="13">
        <v>359</v>
      </c>
      <c r="B59" s="13">
        <v>59</v>
      </c>
      <c r="C59" s="13" t="s">
        <v>160</v>
      </c>
      <c r="D59" s="13"/>
      <c r="E59" s="13"/>
      <c r="F59" s="15"/>
      <c r="G59" s="13"/>
      <c r="H59" s="13"/>
      <c r="I59" s="13"/>
      <c r="J59" s="13"/>
      <c r="K59" s="13"/>
      <c r="L59" s="13"/>
    </row>
    <row r="60" spans="1:12" x14ac:dyDescent="0.15">
      <c r="A60" s="13">
        <v>361</v>
      </c>
      <c r="B60" s="13">
        <v>60</v>
      </c>
      <c r="C60" s="13" t="s">
        <v>161</v>
      </c>
      <c r="D60" s="13"/>
      <c r="E60" s="13"/>
      <c r="F60" s="15"/>
      <c r="G60" s="13"/>
      <c r="H60" s="13"/>
      <c r="I60" s="13"/>
      <c r="J60" s="13"/>
      <c r="K60" s="13"/>
      <c r="L60" s="13"/>
    </row>
    <row r="61" spans="1:12" x14ac:dyDescent="0.15">
      <c r="A61" s="13">
        <v>364</v>
      </c>
      <c r="B61" s="13">
        <v>61</v>
      </c>
      <c r="C61" s="13" t="s">
        <v>162</v>
      </c>
      <c r="D61" s="13"/>
      <c r="E61" s="13"/>
      <c r="F61" s="15"/>
      <c r="G61" s="13"/>
      <c r="H61" s="13"/>
      <c r="I61" s="13"/>
      <c r="J61" s="13"/>
      <c r="K61" s="13"/>
      <c r="L61" s="13"/>
    </row>
    <row r="62" spans="1:12" x14ac:dyDescent="0.15">
      <c r="A62" s="13">
        <v>367</v>
      </c>
      <c r="B62" s="13">
        <v>62</v>
      </c>
      <c r="C62" s="13" t="s">
        <v>163</v>
      </c>
      <c r="D62" s="13"/>
      <c r="E62" s="13"/>
      <c r="F62" s="15"/>
      <c r="G62" s="13"/>
      <c r="H62" s="13"/>
      <c r="I62" s="13"/>
      <c r="J62" s="13"/>
      <c r="K62" s="13"/>
      <c r="L62" s="13"/>
    </row>
    <row r="63" spans="1:12" x14ac:dyDescent="0.15">
      <c r="A63" s="13">
        <v>368</v>
      </c>
      <c r="B63" s="13">
        <v>63</v>
      </c>
      <c r="C63" s="13" t="s">
        <v>164</v>
      </c>
      <c r="D63" s="13"/>
      <c r="E63" s="13"/>
      <c r="F63" s="15"/>
      <c r="G63" s="13"/>
      <c r="H63" s="13"/>
      <c r="I63" s="13"/>
      <c r="J63" s="13"/>
      <c r="K63" s="13"/>
      <c r="L63" s="13"/>
    </row>
    <row r="64" spans="1:12" x14ac:dyDescent="0.15">
      <c r="A64" s="13">
        <v>369</v>
      </c>
      <c r="B64" s="13">
        <v>64</v>
      </c>
      <c r="C64" s="13" t="s">
        <v>165</v>
      </c>
      <c r="D64" s="13"/>
      <c r="E64" s="13"/>
      <c r="F64" s="15"/>
      <c r="G64" s="13"/>
      <c r="H64" s="13"/>
      <c r="I64" s="13"/>
      <c r="J64" s="13"/>
      <c r="K64" s="13"/>
      <c r="L64" s="13"/>
    </row>
    <row r="65" spans="1:12" x14ac:dyDescent="0.15">
      <c r="A65" s="13">
        <v>401</v>
      </c>
      <c r="B65" s="13">
        <v>65</v>
      </c>
      <c r="C65" s="13" t="s">
        <v>166</v>
      </c>
      <c r="D65" s="13"/>
      <c r="E65" s="13"/>
      <c r="F65" s="15"/>
      <c r="G65" s="13"/>
      <c r="H65" s="13"/>
      <c r="I65" s="13"/>
      <c r="J65" s="13"/>
      <c r="K65" s="13"/>
      <c r="L65" s="13"/>
    </row>
    <row r="66" spans="1:12" x14ac:dyDescent="0.15">
      <c r="A66" s="13">
        <v>403</v>
      </c>
      <c r="B66" s="13">
        <v>66</v>
      </c>
      <c r="C66" s="13" t="s">
        <v>167</v>
      </c>
      <c r="D66" s="13"/>
      <c r="E66" s="13"/>
      <c r="F66" s="15"/>
      <c r="G66" s="13"/>
      <c r="H66" s="13"/>
      <c r="I66" s="13"/>
      <c r="J66" s="13"/>
      <c r="K66" s="13"/>
      <c r="L66" s="13"/>
    </row>
    <row r="67" spans="1:12" x14ac:dyDescent="0.15">
      <c r="A67" s="13">
        <v>406</v>
      </c>
      <c r="B67" s="13">
        <v>67</v>
      </c>
      <c r="C67" s="13" t="s">
        <v>168</v>
      </c>
      <c r="D67" s="13"/>
      <c r="E67" s="13"/>
      <c r="F67" s="15"/>
      <c r="G67" s="13"/>
      <c r="H67" s="13"/>
      <c r="I67" s="13"/>
      <c r="J67" s="13"/>
      <c r="K67" s="13"/>
      <c r="L67" s="13"/>
    </row>
    <row r="68" spans="1:12" x14ac:dyDescent="0.15">
      <c r="A68" s="13">
        <v>407</v>
      </c>
      <c r="B68" s="13">
        <v>68</v>
      </c>
      <c r="C68" s="13" t="s">
        <v>169</v>
      </c>
      <c r="D68" s="13"/>
      <c r="E68" s="13"/>
      <c r="F68" s="15"/>
      <c r="G68" s="13"/>
      <c r="H68" s="13"/>
      <c r="I68" s="13"/>
      <c r="J68" s="13"/>
      <c r="K68" s="13"/>
      <c r="L68" s="13"/>
    </row>
    <row r="69" spans="1:12" x14ac:dyDescent="0.15">
      <c r="A69" s="13">
        <v>409</v>
      </c>
      <c r="B69" s="13">
        <v>69</v>
      </c>
      <c r="C69" s="13" t="s">
        <v>170</v>
      </c>
      <c r="D69" s="13"/>
      <c r="E69" s="13"/>
      <c r="F69" s="15"/>
      <c r="G69" s="13"/>
      <c r="H69" s="13"/>
      <c r="I69" s="13"/>
      <c r="J69" s="13"/>
      <c r="K69" s="13"/>
      <c r="L69" s="13"/>
    </row>
    <row r="70" spans="1:12" x14ac:dyDescent="0.15">
      <c r="A70" s="13">
        <v>411</v>
      </c>
      <c r="B70" s="13">
        <v>70</v>
      </c>
      <c r="C70" s="13" t="s">
        <v>171</v>
      </c>
      <c r="D70" s="13"/>
      <c r="E70" s="13"/>
      <c r="F70" s="15"/>
      <c r="G70" s="13"/>
      <c r="H70" s="13"/>
      <c r="I70" s="13"/>
      <c r="J70" s="13"/>
      <c r="K70" s="13"/>
      <c r="L70" s="13"/>
    </row>
    <row r="71" spans="1:12" x14ac:dyDescent="0.15">
      <c r="A71" s="13">
        <v>412</v>
      </c>
      <c r="B71" s="13">
        <v>71</v>
      </c>
      <c r="C71" s="13" t="s">
        <v>172</v>
      </c>
      <c r="D71" s="13"/>
      <c r="E71" s="13"/>
      <c r="F71" s="15"/>
      <c r="G71" s="13"/>
      <c r="H71" s="13"/>
      <c r="I71" s="13"/>
      <c r="J71" s="13"/>
      <c r="K71" s="13"/>
      <c r="L71" s="13"/>
    </row>
    <row r="72" spans="1:12" x14ac:dyDescent="0.15">
      <c r="A72" s="13">
        <v>413</v>
      </c>
      <c r="B72" s="13">
        <v>72</v>
      </c>
      <c r="C72" s="13" t="s">
        <v>173</v>
      </c>
      <c r="D72" s="13"/>
      <c r="E72" s="13"/>
      <c r="F72" s="15"/>
      <c r="G72" s="13"/>
      <c r="H72" s="13"/>
      <c r="I72" s="13"/>
      <c r="J72" s="13"/>
      <c r="K72" s="13"/>
      <c r="L72" s="13"/>
    </row>
    <row r="73" spans="1:12" x14ac:dyDescent="0.15">
      <c r="A73" s="13">
        <v>414</v>
      </c>
      <c r="B73" s="13">
        <v>73</v>
      </c>
      <c r="C73" s="13" t="s">
        <v>174</v>
      </c>
      <c r="D73" s="13"/>
      <c r="E73" s="13"/>
      <c r="F73" s="15"/>
      <c r="G73" s="13"/>
      <c r="H73" s="13"/>
      <c r="I73" s="13"/>
      <c r="J73" s="13"/>
      <c r="K73" s="13"/>
      <c r="L73" s="13"/>
    </row>
    <row r="74" spans="1:12" x14ac:dyDescent="0.15">
      <c r="A74" s="13">
        <v>415</v>
      </c>
      <c r="B74" s="13">
        <v>74</v>
      </c>
      <c r="C74" s="13" t="s">
        <v>175</v>
      </c>
      <c r="D74" s="13"/>
      <c r="E74" s="13"/>
      <c r="F74" s="15"/>
      <c r="G74" s="13"/>
      <c r="H74" s="13"/>
      <c r="I74" s="13"/>
      <c r="J74" s="13"/>
      <c r="K74" s="13"/>
      <c r="L74" s="13"/>
    </row>
    <row r="75" spans="1:12" x14ac:dyDescent="0.15">
      <c r="A75" s="13">
        <v>416</v>
      </c>
      <c r="B75" s="13">
        <v>75</v>
      </c>
      <c r="C75" s="13" t="s">
        <v>176</v>
      </c>
      <c r="D75" s="13"/>
      <c r="E75" s="13"/>
      <c r="F75" s="15"/>
      <c r="G75" s="13"/>
      <c r="H75" s="13"/>
      <c r="I75" s="13"/>
      <c r="J75" s="13"/>
      <c r="K75" s="13"/>
      <c r="L75" s="13"/>
    </row>
    <row r="76" spans="1:12" x14ac:dyDescent="0.15">
      <c r="A76" s="13">
        <v>417</v>
      </c>
      <c r="B76" s="13">
        <v>76</v>
      </c>
      <c r="C76" s="13" t="s">
        <v>177</v>
      </c>
      <c r="D76" s="13"/>
      <c r="E76" s="13"/>
      <c r="F76" s="15"/>
      <c r="G76" s="13"/>
      <c r="H76" s="13"/>
      <c r="I76" s="13"/>
      <c r="J76" s="13"/>
      <c r="K76" s="13"/>
      <c r="L76" s="13"/>
    </row>
    <row r="77" spans="1:12" x14ac:dyDescent="0.15">
      <c r="A77" s="13">
        <v>418</v>
      </c>
      <c r="B77" s="13">
        <v>77</v>
      </c>
      <c r="C77" s="13" t="s">
        <v>178</v>
      </c>
      <c r="D77" s="13"/>
      <c r="E77" s="13"/>
      <c r="F77" s="15"/>
      <c r="G77" s="13"/>
      <c r="H77" s="13"/>
      <c r="I77" s="13"/>
      <c r="J77" s="13"/>
      <c r="K77" s="13"/>
      <c r="L77" s="13"/>
    </row>
    <row r="78" spans="1:12" x14ac:dyDescent="0.15">
      <c r="A78" s="13">
        <v>419</v>
      </c>
      <c r="B78" s="13">
        <v>78</v>
      </c>
      <c r="C78" s="13" t="s">
        <v>179</v>
      </c>
      <c r="D78" s="13"/>
      <c r="E78" s="13"/>
      <c r="F78" s="15"/>
      <c r="G78" s="13"/>
      <c r="H78" s="13"/>
      <c r="I78" s="13"/>
      <c r="J78" s="13"/>
      <c r="K78" s="13"/>
      <c r="L78" s="13"/>
    </row>
    <row r="79" spans="1:12" x14ac:dyDescent="0.15">
      <c r="A79" s="13">
        <v>420</v>
      </c>
      <c r="B79" s="13">
        <v>79</v>
      </c>
      <c r="C79" s="13" t="s">
        <v>180</v>
      </c>
      <c r="D79" s="13"/>
      <c r="E79" s="13"/>
      <c r="F79" s="15"/>
      <c r="G79" s="13"/>
      <c r="H79" s="13"/>
      <c r="I79" s="13"/>
      <c r="J79" s="13"/>
      <c r="K79" s="13"/>
      <c r="L79" s="13"/>
    </row>
    <row r="80" spans="1:12" x14ac:dyDescent="0.15">
      <c r="A80" s="13">
        <v>421</v>
      </c>
      <c r="B80" s="13">
        <v>80</v>
      </c>
      <c r="C80" s="13" t="s">
        <v>181</v>
      </c>
      <c r="D80" s="13"/>
      <c r="E80" s="13"/>
      <c r="F80" s="15"/>
      <c r="G80" s="13"/>
      <c r="H80" s="13"/>
      <c r="I80" s="13"/>
      <c r="J80" s="13"/>
      <c r="K80" s="13"/>
      <c r="L80" s="13"/>
    </row>
    <row r="81" spans="1:12" x14ac:dyDescent="0.15">
      <c r="A81" s="13">
        <v>422</v>
      </c>
      <c r="B81" s="13">
        <v>81</v>
      </c>
      <c r="C81" s="13" t="s">
        <v>182</v>
      </c>
      <c r="D81" s="13"/>
      <c r="E81" s="13"/>
      <c r="F81" s="15"/>
      <c r="G81" s="13"/>
      <c r="H81" s="13"/>
      <c r="I81" s="13"/>
      <c r="J81" s="13"/>
      <c r="K81" s="13"/>
      <c r="L81" s="13"/>
    </row>
    <row r="82" spans="1:12" x14ac:dyDescent="0.15">
      <c r="A82" s="13">
        <v>428</v>
      </c>
      <c r="B82" s="13">
        <v>82</v>
      </c>
      <c r="C82" s="13" t="s">
        <v>183</v>
      </c>
      <c r="D82" s="13"/>
      <c r="E82" s="13"/>
      <c r="F82" s="15"/>
      <c r="G82" s="13"/>
      <c r="H82" s="13"/>
      <c r="I82" s="13"/>
      <c r="J82" s="13"/>
      <c r="K82" s="13"/>
      <c r="L82" s="13"/>
    </row>
    <row r="83" spans="1:12" x14ac:dyDescent="0.15">
      <c r="A83" s="13">
        <v>430</v>
      </c>
      <c r="B83" s="13">
        <v>83</v>
      </c>
      <c r="C83" s="13" t="s">
        <v>184</v>
      </c>
      <c r="D83" s="13"/>
      <c r="E83" s="13"/>
      <c r="F83" s="15"/>
      <c r="G83" s="13"/>
      <c r="H83" s="13"/>
      <c r="I83" s="13"/>
      <c r="J83" s="13"/>
      <c r="K83" s="13"/>
      <c r="L83" s="13"/>
    </row>
    <row r="84" spans="1:12" x14ac:dyDescent="0.15">
      <c r="A84" s="13">
        <v>431</v>
      </c>
      <c r="B84" s="13">
        <v>84</v>
      </c>
      <c r="C84" s="13" t="s">
        <v>185</v>
      </c>
      <c r="D84" s="13"/>
      <c r="E84" s="13"/>
      <c r="F84" s="15"/>
      <c r="G84" s="13"/>
      <c r="H84" s="13"/>
      <c r="I84" s="13"/>
      <c r="J84" s="13"/>
      <c r="K84" s="13"/>
      <c r="L84" s="13"/>
    </row>
    <row r="85" spans="1:12" x14ac:dyDescent="0.15">
      <c r="A85" s="13">
        <v>432</v>
      </c>
      <c r="B85" s="13">
        <v>85</v>
      </c>
      <c r="C85" s="13" t="s">
        <v>186</v>
      </c>
      <c r="D85" s="13"/>
      <c r="E85" s="13"/>
      <c r="F85" s="15"/>
      <c r="G85" s="13"/>
      <c r="H85" s="13"/>
      <c r="I85" s="13"/>
      <c r="J85" s="13"/>
      <c r="K85" s="13"/>
      <c r="L85" s="13"/>
    </row>
    <row r="86" spans="1:12" x14ac:dyDescent="0.15">
      <c r="A86" s="13">
        <v>433</v>
      </c>
      <c r="B86" s="13">
        <v>86</v>
      </c>
      <c r="C86" s="13" t="s">
        <v>187</v>
      </c>
      <c r="D86" s="13"/>
      <c r="E86" s="13"/>
      <c r="F86" s="15"/>
      <c r="G86" s="13"/>
      <c r="H86" s="13"/>
      <c r="I86" s="13"/>
      <c r="J86" s="13"/>
      <c r="K86" s="13"/>
      <c r="L86" s="13"/>
    </row>
    <row r="87" spans="1:12" x14ac:dyDescent="0.15">
      <c r="A87" s="13">
        <v>434</v>
      </c>
      <c r="B87" s="13">
        <v>87</v>
      </c>
      <c r="C87" s="13" t="s">
        <v>188</v>
      </c>
      <c r="D87" s="13"/>
      <c r="E87" s="13"/>
      <c r="F87" s="15"/>
      <c r="G87" s="13"/>
      <c r="H87" s="13"/>
      <c r="I87" s="13"/>
      <c r="J87" s="13"/>
      <c r="K87" s="13"/>
      <c r="L87" s="13"/>
    </row>
    <row r="88" spans="1:12" x14ac:dyDescent="0.15">
      <c r="A88" s="13">
        <v>435</v>
      </c>
      <c r="B88" s="13">
        <v>88</v>
      </c>
      <c r="C88" s="13" t="s">
        <v>189</v>
      </c>
      <c r="D88" s="13"/>
      <c r="E88" s="13"/>
      <c r="F88" s="15"/>
      <c r="G88" s="13"/>
      <c r="H88" s="13"/>
      <c r="I88" s="13"/>
      <c r="J88" s="13"/>
      <c r="K88" s="13"/>
      <c r="L88" s="13"/>
    </row>
    <row r="89" spans="1:12" x14ac:dyDescent="0.15">
      <c r="A89" s="13">
        <v>439</v>
      </c>
      <c r="B89" s="13">
        <v>89</v>
      </c>
      <c r="C89" s="13" t="s">
        <v>190</v>
      </c>
      <c r="D89" s="13"/>
      <c r="E89" s="13"/>
      <c r="F89" s="15"/>
      <c r="G89" s="13"/>
      <c r="H89" s="13"/>
      <c r="I89" s="13"/>
      <c r="J89" s="13"/>
      <c r="K89" s="13"/>
      <c r="L89" s="13"/>
    </row>
    <row r="90" spans="1:12" x14ac:dyDescent="0.15">
      <c r="A90" s="13">
        <v>440</v>
      </c>
      <c r="B90" s="13">
        <v>90</v>
      </c>
      <c r="C90" s="13" t="s">
        <v>191</v>
      </c>
      <c r="D90" s="13"/>
      <c r="E90" s="13"/>
      <c r="F90" s="15"/>
      <c r="G90" s="13"/>
      <c r="H90" s="13"/>
      <c r="I90" s="13"/>
      <c r="J90" s="13"/>
      <c r="K90" s="13"/>
      <c r="L90" s="13"/>
    </row>
    <row r="91" spans="1:12" x14ac:dyDescent="0.15">
      <c r="A91" s="13">
        <v>442</v>
      </c>
      <c r="B91" s="13">
        <v>91</v>
      </c>
      <c r="C91" s="13" t="s">
        <v>192</v>
      </c>
      <c r="D91" s="13"/>
      <c r="E91" s="13"/>
      <c r="F91" s="15"/>
      <c r="G91" s="13"/>
      <c r="H91" s="13"/>
      <c r="I91" s="13"/>
      <c r="J91" s="13"/>
      <c r="K91" s="13"/>
      <c r="L91" s="13"/>
    </row>
    <row r="92" spans="1:12" x14ac:dyDescent="0.15">
      <c r="A92" s="13">
        <v>443</v>
      </c>
      <c r="B92" s="13">
        <v>92</v>
      </c>
      <c r="C92" s="13" t="s">
        <v>193</v>
      </c>
      <c r="D92" s="13"/>
      <c r="E92" s="13"/>
      <c r="F92" s="15"/>
      <c r="G92" s="13"/>
      <c r="H92" s="13"/>
      <c r="I92" s="13"/>
      <c r="J92" s="13"/>
      <c r="K92" s="13"/>
      <c r="L92" s="13"/>
    </row>
    <row r="93" spans="1:12" x14ac:dyDescent="0.15">
      <c r="A93" s="13">
        <v>444</v>
      </c>
      <c r="B93" s="13">
        <v>93</v>
      </c>
      <c r="C93" s="13" t="s">
        <v>194</v>
      </c>
      <c r="D93" s="13"/>
      <c r="E93" s="13"/>
      <c r="F93" s="15"/>
      <c r="G93" s="13"/>
      <c r="H93" s="13"/>
      <c r="I93" s="13"/>
      <c r="J93" s="13"/>
      <c r="K93" s="13"/>
      <c r="L93" s="13"/>
    </row>
    <row r="94" spans="1:12" x14ac:dyDescent="0.15">
      <c r="A94" s="13">
        <v>448</v>
      </c>
      <c r="B94" s="13">
        <v>94</v>
      </c>
      <c r="C94" s="13" t="s">
        <v>195</v>
      </c>
      <c r="D94" s="13"/>
      <c r="E94" s="13"/>
      <c r="F94" s="15"/>
      <c r="G94" s="13"/>
      <c r="H94" s="13"/>
      <c r="I94" s="13"/>
      <c r="J94" s="13"/>
      <c r="K94" s="13"/>
      <c r="L94" s="13"/>
    </row>
    <row r="95" spans="1:12" x14ac:dyDescent="0.15">
      <c r="A95" s="13">
        <v>450</v>
      </c>
      <c r="B95" s="13">
        <v>95</v>
      </c>
      <c r="C95" s="13" t="s">
        <v>196</v>
      </c>
      <c r="D95" s="13"/>
      <c r="E95" s="13"/>
      <c r="F95" s="15"/>
      <c r="G95" s="13"/>
      <c r="H95" s="13"/>
      <c r="I95" s="13"/>
      <c r="J95" s="13"/>
      <c r="K95" s="13"/>
      <c r="L95" s="13"/>
    </row>
    <row r="96" spans="1:12" x14ac:dyDescent="0.15">
      <c r="A96" s="13">
        <v>452</v>
      </c>
      <c r="B96" s="13">
        <v>96</v>
      </c>
      <c r="C96" s="13" t="s">
        <v>197</v>
      </c>
      <c r="D96" s="13"/>
      <c r="E96" s="13"/>
      <c r="F96" s="15"/>
      <c r="G96" s="13"/>
      <c r="H96" s="13"/>
      <c r="I96" s="13"/>
      <c r="J96" s="13"/>
      <c r="K96" s="13"/>
      <c r="L96" s="13"/>
    </row>
    <row r="97" spans="1:12" x14ac:dyDescent="0.15">
      <c r="A97" s="13">
        <v>453</v>
      </c>
      <c r="B97" s="13">
        <v>97</v>
      </c>
      <c r="C97" s="13" t="s">
        <v>198</v>
      </c>
      <c r="D97" s="13"/>
      <c r="E97" s="13"/>
      <c r="F97" s="15"/>
      <c r="G97" s="13"/>
      <c r="H97" s="13"/>
      <c r="I97" s="13"/>
      <c r="J97" s="13"/>
      <c r="K97" s="13"/>
      <c r="L97" s="13"/>
    </row>
    <row r="98" spans="1:12" x14ac:dyDescent="0.15">
      <c r="A98" s="13">
        <v>455</v>
      </c>
      <c r="B98" s="13">
        <v>98</v>
      </c>
      <c r="C98" s="13" t="s">
        <v>199</v>
      </c>
      <c r="D98" s="13"/>
      <c r="E98" s="13"/>
      <c r="F98" s="15"/>
      <c r="G98" s="13"/>
      <c r="H98" s="13"/>
      <c r="I98" s="13"/>
      <c r="J98" s="13"/>
      <c r="K98" s="13"/>
      <c r="L98" s="13"/>
    </row>
    <row r="99" spans="1:12" x14ac:dyDescent="0.15">
      <c r="A99" s="13">
        <v>457</v>
      </c>
      <c r="B99" s="13">
        <v>99</v>
      </c>
      <c r="C99" s="13" t="s">
        <v>200</v>
      </c>
      <c r="D99" s="13"/>
      <c r="E99" s="13"/>
      <c r="F99" s="15"/>
      <c r="G99" s="13"/>
      <c r="H99" s="13"/>
      <c r="I99" s="13"/>
      <c r="J99" s="13"/>
      <c r="K99" s="13"/>
      <c r="L99" s="13"/>
    </row>
    <row r="100" spans="1:12" x14ac:dyDescent="0.15">
      <c r="A100" s="13">
        <v>461</v>
      </c>
      <c r="B100" s="13">
        <v>100</v>
      </c>
      <c r="C100" s="13" t="s">
        <v>201</v>
      </c>
      <c r="D100" s="13"/>
      <c r="E100" s="13"/>
      <c r="F100" s="15"/>
      <c r="G100" s="13"/>
      <c r="H100" s="13"/>
      <c r="I100" s="13"/>
      <c r="J100" s="13"/>
      <c r="K100" s="13"/>
      <c r="L100" s="13"/>
    </row>
    <row r="101" spans="1:12" x14ac:dyDescent="0.15">
      <c r="A101" s="13">
        <v>462</v>
      </c>
      <c r="B101" s="13">
        <v>101</v>
      </c>
      <c r="C101" s="13" t="s">
        <v>202</v>
      </c>
      <c r="D101" s="13"/>
      <c r="E101" s="13"/>
      <c r="F101" s="15"/>
      <c r="G101" s="13"/>
      <c r="H101" s="13"/>
      <c r="I101" s="13"/>
      <c r="J101" s="13"/>
      <c r="K101" s="13"/>
      <c r="L101" s="13"/>
    </row>
    <row r="102" spans="1:12" x14ac:dyDescent="0.15">
      <c r="A102" s="13">
        <v>463</v>
      </c>
      <c r="B102" s="13">
        <v>102</v>
      </c>
      <c r="C102" s="13" t="s">
        <v>203</v>
      </c>
      <c r="D102" s="13"/>
      <c r="E102" s="13"/>
      <c r="F102" s="15"/>
      <c r="G102" s="13"/>
      <c r="H102" s="13"/>
      <c r="I102" s="13"/>
      <c r="J102" s="13"/>
      <c r="K102" s="13"/>
      <c r="L102" s="13"/>
    </row>
    <row r="103" spans="1:12" x14ac:dyDescent="0.15">
      <c r="A103" s="13">
        <v>501</v>
      </c>
      <c r="B103" s="13">
        <v>103</v>
      </c>
      <c r="C103" s="13" t="s">
        <v>204</v>
      </c>
      <c r="D103" s="13"/>
      <c r="E103" s="13"/>
      <c r="F103" s="15"/>
      <c r="G103" s="13"/>
      <c r="H103" s="13"/>
      <c r="I103" s="13"/>
      <c r="J103" s="13"/>
      <c r="K103" s="13"/>
      <c r="L103" s="13"/>
    </row>
    <row r="104" spans="1:12" x14ac:dyDescent="0.15">
      <c r="A104" s="13">
        <v>502</v>
      </c>
      <c r="B104" s="13">
        <v>104</v>
      </c>
      <c r="C104" s="13" t="s">
        <v>205</v>
      </c>
      <c r="D104" s="13"/>
      <c r="E104" s="13"/>
      <c r="F104" s="15"/>
      <c r="G104" s="13"/>
      <c r="H104" s="13"/>
      <c r="I104" s="13"/>
      <c r="J104" s="13"/>
      <c r="K104" s="13"/>
      <c r="L104" s="13"/>
    </row>
    <row r="105" spans="1:12" x14ac:dyDescent="0.15">
      <c r="A105" s="13">
        <v>504</v>
      </c>
      <c r="B105" s="13">
        <v>105</v>
      </c>
      <c r="C105" s="13" t="s">
        <v>206</v>
      </c>
      <c r="D105" s="13"/>
      <c r="E105" s="13"/>
      <c r="F105" s="15"/>
      <c r="G105" s="13"/>
      <c r="H105" s="13"/>
      <c r="I105" s="13"/>
      <c r="J105" s="13"/>
      <c r="K105" s="13"/>
      <c r="L105" s="13"/>
    </row>
    <row r="106" spans="1:12" x14ac:dyDescent="0.15">
      <c r="A106" s="13">
        <v>507</v>
      </c>
      <c r="B106" s="13">
        <v>106</v>
      </c>
      <c r="C106" s="13" t="s">
        <v>207</v>
      </c>
      <c r="D106" s="13"/>
      <c r="E106" s="13"/>
      <c r="F106" s="15"/>
      <c r="G106" s="13"/>
      <c r="H106" s="13"/>
      <c r="I106" s="13"/>
      <c r="J106" s="13"/>
      <c r="K106" s="13"/>
      <c r="L106" s="13"/>
    </row>
    <row r="107" spans="1:12" x14ac:dyDescent="0.15">
      <c r="A107" s="13">
        <v>509</v>
      </c>
      <c r="B107" s="13">
        <v>107</v>
      </c>
      <c r="C107" s="13" t="s">
        <v>208</v>
      </c>
      <c r="D107" s="13"/>
      <c r="E107" s="13"/>
      <c r="F107" s="15"/>
      <c r="G107" s="13"/>
      <c r="H107" s="13"/>
      <c r="I107" s="13"/>
      <c r="J107" s="13"/>
      <c r="K107" s="13"/>
      <c r="L107" s="13"/>
    </row>
    <row r="108" spans="1:12" x14ac:dyDescent="0.15">
      <c r="A108" s="13">
        <v>511</v>
      </c>
      <c r="B108" s="13">
        <v>108</v>
      </c>
      <c r="C108" s="13" t="s">
        <v>209</v>
      </c>
      <c r="D108" s="13"/>
      <c r="E108" s="13"/>
      <c r="F108" s="15"/>
      <c r="G108" s="13"/>
      <c r="H108" s="13"/>
      <c r="I108" s="13"/>
      <c r="J108" s="13"/>
      <c r="K108" s="13"/>
      <c r="L108" s="13"/>
    </row>
    <row r="109" spans="1:12" x14ac:dyDescent="0.15">
      <c r="A109" s="13">
        <v>513</v>
      </c>
      <c r="B109" s="13">
        <v>109</v>
      </c>
      <c r="C109" s="13" t="s">
        <v>210</v>
      </c>
      <c r="D109" s="13"/>
      <c r="E109" s="13"/>
      <c r="F109" s="15"/>
      <c r="G109" s="13"/>
      <c r="H109" s="13"/>
      <c r="I109" s="13"/>
      <c r="J109" s="13"/>
      <c r="K109" s="13"/>
      <c r="L109" s="13"/>
    </row>
    <row r="110" spans="1:12" x14ac:dyDescent="0.15">
      <c r="A110" s="13">
        <v>524</v>
      </c>
      <c r="B110" s="13">
        <v>110</v>
      </c>
      <c r="C110" s="13" t="s">
        <v>211</v>
      </c>
      <c r="D110" s="13"/>
      <c r="E110" s="13"/>
      <c r="F110" s="15"/>
      <c r="G110" s="13"/>
      <c r="H110" s="13"/>
      <c r="I110" s="13"/>
      <c r="J110" s="13"/>
      <c r="K110" s="13"/>
      <c r="L110" s="13"/>
    </row>
    <row r="111" spans="1:12" x14ac:dyDescent="0.15">
      <c r="A111" s="13">
        <v>525</v>
      </c>
      <c r="B111" s="13">
        <v>111</v>
      </c>
      <c r="C111" s="13" t="s">
        <v>212</v>
      </c>
      <c r="D111" s="13"/>
      <c r="E111" s="13"/>
      <c r="F111" s="15"/>
      <c r="G111" s="13"/>
      <c r="H111" s="13"/>
      <c r="I111" s="13"/>
      <c r="J111" s="13"/>
      <c r="K111" s="13"/>
      <c r="L111" s="13"/>
    </row>
    <row r="112" spans="1:12" x14ac:dyDescent="0.15">
      <c r="A112" s="13">
        <v>530</v>
      </c>
      <c r="B112" s="13">
        <v>112</v>
      </c>
      <c r="C112" s="13" t="s">
        <v>213</v>
      </c>
      <c r="D112" s="13"/>
      <c r="E112" s="13"/>
      <c r="F112" s="15"/>
      <c r="G112" s="13"/>
      <c r="H112" s="18"/>
      <c r="I112" s="13"/>
      <c r="J112" s="13"/>
      <c r="K112" s="13"/>
      <c r="L112" s="13"/>
    </row>
    <row r="113" spans="1:12" x14ac:dyDescent="0.15">
      <c r="A113" s="13">
        <v>531</v>
      </c>
      <c r="B113" s="13">
        <v>113</v>
      </c>
      <c r="C113" s="13" t="s">
        <v>214</v>
      </c>
      <c r="D113" s="13"/>
      <c r="E113" s="13"/>
      <c r="F113" s="15"/>
      <c r="G113" s="13"/>
      <c r="H113" s="13"/>
      <c r="I113" s="13"/>
      <c r="J113" s="13"/>
      <c r="K113" s="13"/>
      <c r="L113" s="13"/>
    </row>
    <row r="114" spans="1:12" x14ac:dyDescent="0.15">
      <c r="A114" s="13">
        <v>532</v>
      </c>
      <c r="B114" s="13">
        <v>114</v>
      </c>
      <c r="C114" s="13" t="s">
        <v>215</v>
      </c>
      <c r="D114" s="13"/>
      <c r="E114" s="13"/>
      <c r="F114" s="15"/>
      <c r="G114" s="13"/>
      <c r="H114" s="13"/>
      <c r="I114" s="13"/>
      <c r="J114" s="13"/>
      <c r="K114" s="13"/>
      <c r="L114" s="13"/>
    </row>
    <row r="115" spans="1:12" x14ac:dyDescent="0.15">
      <c r="A115" s="13">
        <v>533</v>
      </c>
      <c r="B115" s="13">
        <v>115</v>
      </c>
      <c r="C115" s="13" t="s">
        <v>216</v>
      </c>
      <c r="D115" s="13"/>
      <c r="E115" s="13"/>
      <c r="F115" s="15"/>
      <c r="G115" s="13"/>
      <c r="H115" s="13"/>
      <c r="I115" s="13"/>
      <c r="J115" s="13"/>
      <c r="K115" s="13"/>
      <c r="L115" s="13"/>
    </row>
    <row r="116" spans="1:12" x14ac:dyDescent="0.15">
      <c r="A116" s="13">
        <v>534</v>
      </c>
      <c r="B116" s="13">
        <v>116</v>
      </c>
      <c r="C116" s="13" t="s">
        <v>217</v>
      </c>
      <c r="D116" s="13"/>
      <c r="E116" s="13"/>
      <c r="F116" s="15"/>
      <c r="G116" s="13"/>
      <c r="H116" s="13"/>
      <c r="I116" s="13"/>
      <c r="J116" s="13"/>
      <c r="K116" s="13"/>
      <c r="L116" s="13"/>
    </row>
    <row r="117" spans="1:12" x14ac:dyDescent="0.15">
      <c r="A117" s="13">
        <v>535</v>
      </c>
      <c r="B117" s="13">
        <v>117</v>
      </c>
      <c r="C117" s="13" t="s">
        <v>218</v>
      </c>
      <c r="D117" s="13"/>
      <c r="E117" s="13"/>
      <c r="F117" s="15"/>
      <c r="G117" s="13"/>
      <c r="H117" s="13"/>
      <c r="I117" s="13"/>
      <c r="J117" s="13"/>
      <c r="K117" s="13"/>
      <c r="L117" s="13"/>
    </row>
    <row r="118" spans="1:12" x14ac:dyDescent="0.15">
      <c r="A118" s="13">
        <v>536</v>
      </c>
      <c r="B118" s="13">
        <v>118</v>
      </c>
      <c r="C118" s="13" t="s">
        <v>219</v>
      </c>
      <c r="D118" s="13"/>
      <c r="E118" s="13"/>
      <c r="F118" s="15"/>
      <c r="G118" s="13"/>
      <c r="H118" s="13"/>
      <c r="I118" s="13"/>
      <c r="J118" s="13"/>
      <c r="K118" s="13"/>
      <c r="L118" s="13"/>
    </row>
    <row r="119" spans="1:12" x14ac:dyDescent="0.15">
      <c r="A119" s="13">
        <v>537</v>
      </c>
      <c r="B119" s="13">
        <v>119</v>
      </c>
      <c r="C119" s="13" t="s">
        <v>220</v>
      </c>
      <c r="D119" s="13"/>
      <c r="E119" s="13"/>
      <c r="F119" s="15"/>
      <c r="G119" s="13"/>
      <c r="H119" s="13"/>
      <c r="I119" s="13"/>
      <c r="J119" s="13"/>
      <c r="K119" s="13"/>
      <c r="L119" s="13"/>
    </row>
    <row r="120" spans="1:12" x14ac:dyDescent="0.15">
      <c r="A120" s="13">
        <v>538</v>
      </c>
      <c r="B120" s="13">
        <v>120</v>
      </c>
      <c r="C120" s="13" t="s">
        <v>221</v>
      </c>
      <c r="D120" s="13"/>
      <c r="E120" s="13"/>
      <c r="F120" s="15"/>
      <c r="G120" s="13"/>
      <c r="H120" s="13"/>
      <c r="I120" s="13"/>
      <c r="J120" s="13"/>
      <c r="K120" s="13"/>
      <c r="L120" s="13"/>
    </row>
    <row r="121" spans="1:12" x14ac:dyDescent="0.15">
      <c r="A121" s="13">
        <v>539</v>
      </c>
      <c r="B121" s="13">
        <v>121</v>
      </c>
      <c r="C121" s="13" t="s">
        <v>222</v>
      </c>
      <c r="D121" s="13"/>
      <c r="E121" s="13"/>
      <c r="F121" s="15"/>
      <c r="G121" s="13"/>
      <c r="H121" s="13"/>
      <c r="I121" s="13"/>
      <c r="J121" s="13"/>
      <c r="K121" s="13"/>
      <c r="L121" s="13"/>
    </row>
    <row r="122" spans="1:12" x14ac:dyDescent="0.15">
      <c r="A122" s="13">
        <v>540</v>
      </c>
      <c r="B122" s="13">
        <v>122</v>
      </c>
      <c r="C122" s="13" t="s">
        <v>223</v>
      </c>
      <c r="D122" s="13"/>
      <c r="E122" s="13"/>
      <c r="F122" s="15"/>
      <c r="G122" s="13"/>
      <c r="H122" s="13"/>
      <c r="I122" s="13"/>
      <c r="J122" s="13"/>
      <c r="K122" s="13"/>
      <c r="L122" s="13"/>
    </row>
    <row r="123" spans="1:12" x14ac:dyDescent="0.15">
      <c r="A123" s="13">
        <v>541</v>
      </c>
      <c r="B123" s="13">
        <v>123</v>
      </c>
      <c r="C123" s="13" t="s">
        <v>224</v>
      </c>
      <c r="D123" s="13"/>
      <c r="E123" s="13"/>
      <c r="F123" s="15"/>
      <c r="G123" s="13"/>
      <c r="H123" s="13"/>
      <c r="I123" s="13"/>
      <c r="J123" s="13"/>
      <c r="K123" s="13"/>
      <c r="L123" s="13"/>
    </row>
    <row r="124" spans="1:12" x14ac:dyDescent="0.15">
      <c r="A124" s="13">
        <v>543</v>
      </c>
      <c r="B124" s="13">
        <v>124</v>
      </c>
      <c r="C124" s="13" t="s">
        <v>225</v>
      </c>
      <c r="D124" s="13"/>
      <c r="E124" s="13"/>
      <c r="F124" s="15"/>
      <c r="G124" s="13"/>
      <c r="H124" s="13"/>
      <c r="I124" s="13"/>
      <c r="J124" s="13"/>
      <c r="K124" s="13"/>
      <c r="L124" s="13"/>
    </row>
    <row r="125" spans="1:12" x14ac:dyDescent="0.15">
      <c r="A125" s="13">
        <v>544</v>
      </c>
      <c r="B125" s="13">
        <v>125</v>
      </c>
      <c r="C125" s="13" t="s">
        <v>226</v>
      </c>
      <c r="D125" s="13"/>
      <c r="E125" s="13"/>
      <c r="F125" s="15"/>
      <c r="G125" s="13"/>
      <c r="H125" s="13"/>
      <c r="I125" s="13"/>
      <c r="J125" s="13"/>
      <c r="K125" s="13"/>
      <c r="L125" s="13"/>
    </row>
    <row r="126" spans="1:12" x14ac:dyDescent="0.15">
      <c r="A126" s="13">
        <v>545</v>
      </c>
      <c r="B126" s="13">
        <v>126</v>
      </c>
      <c r="C126" s="13" t="s">
        <v>227</v>
      </c>
      <c r="D126" s="13"/>
      <c r="E126" s="13"/>
      <c r="F126" s="15"/>
      <c r="G126" s="13"/>
      <c r="H126" s="13"/>
      <c r="I126" s="13"/>
      <c r="J126" s="13"/>
      <c r="K126" s="13"/>
      <c r="L126" s="13"/>
    </row>
    <row r="127" spans="1:12" x14ac:dyDescent="0.15">
      <c r="A127" s="13">
        <v>546</v>
      </c>
      <c r="B127" s="13">
        <v>127</v>
      </c>
      <c r="C127" s="13" t="s">
        <v>228</v>
      </c>
      <c r="D127" s="13"/>
      <c r="E127" s="13"/>
      <c r="F127" s="15"/>
      <c r="G127" s="13"/>
      <c r="H127" s="13"/>
      <c r="I127" s="13"/>
      <c r="J127" s="13"/>
      <c r="K127" s="13"/>
      <c r="L127" s="13"/>
    </row>
    <row r="128" spans="1:12" x14ac:dyDescent="0.15">
      <c r="A128" s="13">
        <v>547</v>
      </c>
      <c r="B128" s="13">
        <v>128</v>
      </c>
      <c r="C128" s="13" t="s">
        <v>229</v>
      </c>
      <c r="D128" s="13"/>
      <c r="E128" s="13"/>
      <c r="F128" s="15"/>
      <c r="G128" s="13"/>
      <c r="H128" s="13"/>
      <c r="I128" s="13"/>
      <c r="J128" s="13"/>
      <c r="K128" s="13"/>
      <c r="L128" s="13"/>
    </row>
    <row r="129" spans="1:12" x14ac:dyDescent="0.15">
      <c r="A129" s="13">
        <v>548</v>
      </c>
      <c r="B129" s="13">
        <v>129</v>
      </c>
      <c r="C129" s="13" t="s">
        <v>230</v>
      </c>
      <c r="D129" s="13"/>
      <c r="E129" s="13"/>
      <c r="F129" s="15"/>
      <c r="G129" s="13"/>
      <c r="H129" s="13"/>
      <c r="I129" s="13"/>
      <c r="J129" s="13"/>
      <c r="K129" s="13"/>
      <c r="L129" s="13"/>
    </row>
    <row r="130" spans="1:12" x14ac:dyDescent="0.15">
      <c r="A130" s="13">
        <v>551</v>
      </c>
      <c r="B130" s="13">
        <v>130</v>
      </c>
      <c r="C130" s="13" t="s">
        <v>231</v>
      </c>
      <c r="D130" s="13"/>
      <c r="E130" s="13"/>
      <c r="F130" s="15"/>
      <c r="G130" s="13"/>
      <c r="H130" s="13"/>
      <c r="I130" s="13"/>
      <c r="J130" s="13"/>
      <c r="K130" s="13"/>
      <c r="L130" s="13"/>
    </row>
    <row r="131" spans="1:12" x14ac:dyDescent="0.15">
      <c r="A131" s="13">
        <v>552</v>
      </c>
      <c r="B131" s="13">
        <v>131</v>
      </c>
      <c r="C131" s="13" t="s">
        <v>232</v>
      </c>
      <c r="D131" s="13"/>
      <c r="E131" s="13"/>
      <c r="F131" s="15"/>
      <c r="G131" s="13"/>
      <c r="H131" s="13"/>
      <c r="I131" s="13"/>
      <c r="J131" s="13"/>
      <c r="K131" s="13"/>
      <c r="L131" s="13"/>
    </row>
    <row r="132" spans="1:12" x14ac:dyDescent="0.15">
      <c r="A132" s="13">
        <v>553</v>
      </c>
      <c r="B132" s="13">
        <v>132</v>
      </c>
      <c r="C132" s="13" t="s">
        <v>233</v>
      </c>
      <c r="D132" s="13"/>
      <c r="E132" s="13"/>
      <c r="F132" s="15"/>
      <c r="G132" s="13"/>
      <c r="H132" s="13"/>
      <c r="I132" s="13"/>
      <c r="J132" s="13"/>
      <c r="K132" s="13"/>
      <c r="L132" s="13"/>
    </row>
    <row r="133" spans="1:12" x14ac:dyDescent="0.15">
      <c r="A133" s="13">
        <v>554</v>
      </c>
      <c r="B133" s="13">
        <v>133</v>
      </c>
      <c r="C133" s="13" t="s">
        <v>234</v>
      </c>
      <c r="D133" s="13"/>
      <c r="E133" s="13"/>
      <c r="F133" s="15"/>
      <c r="G133" s="13"/>
      <c r="H133" s="13"/>
      <c r="I133" s="13"/>
      <c r="J133" s="13"/>
      <c r="K133" s="13"/>
      <c r="L133" s="13"/>
    </row>
    <row r="134" spans="1:12" x14ac:dyDescent="0.15">
      <c r="A134" s="13">
        <v>555</v>
      </c>
      <c r="B134" s="13">
        <v>134</v>
      </c>
      <c r="C134" s="13" t="s">
        <v>235</v>
      </c>
      <c r="D134" s="13"/>
      <c r="E134" s="13"/>
      <c r="F134" s="15"/>
      <c r="G134" s="13"/>
      <c r="H134" s="13"/>
      <c r="I134" s="13"/>
      <c r="J134" s="13"/>
      <c r="K134" s="13"/>
      <c r="L134" s="13"/>
    </row>
    <row r="135" spans="1:12" x14ac:dyDescent="0.15">
      <c r="A135" s="13">
        <v>556</v>
      </c>
      <c r="B135" s="13">
        <v>135</v>
      </c>
      <c r="C135" s="13" t="s">
        <v>236</v>
      </c>
      <c r="D135" s="13"/>
      <c r="E135" s="13"/>
      <c r="F135" s="15"/>
      <c r="G135" s="13"/>
      <c r="H135" s="13"/>
      <c r="I135" s="13"/>
      <c r="J135" s="13"/>
      <c r="K135" s="13"/>
      <c r="L135" s="13"/>
    </row>
    <row r="136" spans="1:12" x14ac:dyDescent="0.15">
      <c r="A136" s="13">
        <v>557</v>
      </c>
      <c r="B136" s="13">
        <v>136</v>
      </c>
      <c r="C136" s="13" t="s">
        <v>237</v>
      </c>
      <c r="D136" s="13"/>
      <c r="E136" s="13"/>
      <c r="F136" s="15"/>
      <c r="G136" s="13"/>
      <c r="H136" s="13"/>
      <c r="I136" s="13"/>
      <c r="J136" s="13"/>
      <c r="K136" s="13"/>
      <c r="L136" s="13"/>
    </row>
    <row r="137" spans="1:12" x14ac:dyDescent="0.15">
      <c r="A137" s="13">
        <v>558</v>
      </c>
      <c r="B137" s="13">
        <v>137</v>
      </c>
      <c r="C137" s="13" t="s">
        <v>238</v>
      </c>
      <c r="D137" s="13"/>
      <c r="E137" s="13"/>
      <c r="F137" s="15"/>
      <c r="G137" s="13"/>
      <c r="H137" s="13"/>
      <c r="I137" s="13"/>
      <c r="J137" s="13"/>
      <c r="K137" s="13"/>
      <c r="L137" s="13"/>
    </row>
    <row r="138" spans="1:12" x14ac:dyDescent="0.15">
      <c r="A138" s="13">
        <v>559</v>
      </c>
      <c r="B138" s="13">
        <v>138</v>
      </c>
      <c r="C138" s="13" t="s">
        <v>239</v>
      </c>
      <c r="D138" s="13"/>
      <c r="E138" s="13"/>
      <c r="F138" s="15"/>
      <c r="G138" s="13"/>
      <c r="H138" s="13"/>
      <c r="I138" s="13"/>
      <c r="J138" s="13"/>
      <c r="K138" s="13"/>
      <c r="L138" s="13"/>
    </row>
    <row r="139" spans="1:12" x14ac:dyDescent="0.15">
      <c r="A139" s="13">
        <v>560</v>
      </c>
      <c r="B139" s="13">
        <v>139</v>
      </c>
      <c r="C139" s="13" t="s">
        <v>240</v>
      </c>
      <c r="D139" s="13"/>
      <c r="E139" s="13"/>
      <c r="F139" s="15"/>
      <c r="G139" s="13"/>
      <c r="H139" s="13"/>
      <c r="I139" s="13"/>
      <c r="J139" s="13"/>
      <c r="K139" s="13"/>
      <c r="L139" s="13"/>
    </row>
    <row r="140" spans="1:12" x14ac:dyDescent="0.15">
      <c r="A140" s="13">
        <v>561</v>
      </c>
      <c r="B140" s="13">
        <v>140</v>
      </c>
      <c r="C140" s="13" t="s">
        <v>241</v>
      </c>
      <c r="D140" s="13"/>
      <c r="E140" s="13"/>
      <c r="F140" s="15"/>
      <c r="G140" s="13"/>
      <c r="H140" s="13"/>
      <c r="I140" s="13"/>
      <c r="J140" s="13"/>
      <c r="K140" s="13"/>
      <c r="L140" s="13"/>
    </row>
    <row r="141" spans="1:12" x14ac:dyDescent="0.15">
      <c r="A141" s="13">
        <v>562</v>
      </c>
      <c r="B141" s="13">
        <v>141</v>
      </c>
      <c r="C141" s="13" t="s">
        <v>242</v>
      </c>
      <c r="D141" s="13"/>
      <c r="E141" s="13"/>
      <c r="F141" s="15"/>
      <c r="G141" s="13"/>
      <c r="H141" s="13"/>
      <c r="I141" s="13"/>
      <c r="J141" s="13"/>
      <c r="K141" s="13"/>
      <c r="L141" s="13"/>
    </row>
    <row r="142" spans="1:12" x14ac:dyDescent="0.15">
      <c r="A142" s="13">
        <v>563</v>
      </c>
      <c r="B142" s="13">
        <v>142</v>
      </c>
      <c r="C142" s="13" t="s">
        <v>243</v>
      </c>
      <c r="D142" s="13"/>
      <c r="E142" s="13"/>
      <c r="F142" s="15"/>
      <c r="G142" s="13"/>
      <c r="H142" s="13"/>
      <c r="I142" s="13"/>
      <c r="J142" s="13"/>
      <c r="K142" s="13"/>
      <c r="L142" s="13"/>
    </row>
    <row r="143" spans="1:12" x14ac:dyDescent="0.15">
      <c r="A143" s="13">
        <v>564</v>
      </c>
      <c r="B143" s="13">
        <v>143</v>
      </c>
      <c r="C143" s="13" t="s">
        <v>244</v>
      </c>
      <c r="D143" s="13"/>
      <c r="E143" s="13"/>
      <c r="F143" s="15"/>
      <c r="G143" s="13"/>
      <c r="H143" s="13"/>
      <c r="I143" s="13"/>
      <c r="J143" s="13"/>
      <c r="K143" s="13"/>
      <c r="L143" s="13"/>
    </row>
    <row r="144" spans="1:12" x14ac:dyDescent="0.15">
      <c r="A144" s="13">
        <v>565</v>
      </c>
      <c r="B144" s="13">
        <v>144</v>
      </c>
      <c r="C144" s="13" t="s">
        <v>245</v>
      </c>
      <c r="D144" s="13"/>
      <c r="E144" s="13"/>
      <c r="F144" s="15"/>
      <c r="G144" s="13"/>
      <c r="H144" s="13"/>
      <c r="I144" s="13"/>
      <c r="J144" s="13"/>
      <c r="K144" s="13"/>
      <c r="L144" s="13"/>
    </row>
    <row r="145" spans="1:12" x14ac:dyDescent="0.15">
      <c r="A145" s="13">
        <v>566</v>
      </c>
      <c r="B145" s="13">
        <v>145</v>
      </c>
      <c r="C145" s="13" t="s">
        <v>246</v>
      </c>
      <c r="D145" s="13"/>
      <c r="E145" s="13"/>
      <c r="F145" s="15"/>
      <c r="G145" s="13"/>
      <c r="H145" s="13"/>
      <c r="I145" s="13"/>
      <c r="J145" s="13"/>
      <c r="K145" s="13"/>
      <c r="L145" s="13"/>
    </row>
    <row r="146" spans="1:12" x14ac:dyDescent="0.15">
      <c r="A146" s="13">
        <v>567</v>
      </c>
      <c r="B146" s="13">
        <v>146</v>
      </c>
      <c r="C146" s="13" t="s">
        <v>247</v>
      </c>
      <c r="D146" s="13"/>
      <c r="E146" s="13"/>
      <c r="F146" s="15"/>
      <c r="G146" s="13"/>
      <c r="H146" s="13"/>
      <c r="I146" s="13"/>
      <c r="J146" s="13"/>
      <c r="K146" s="13"/>
      <c r="L146" s="13"/>
    </row>
    <row r="147" spans="1:12" x14ac:dyDescent="0.15">
      <c r="A147" s="13">
        <v>568</v>
      </c>
      <c r="B147" s="13">
        <v>147</v>
      </c>
      <c r="C147" s="13" t="s">
        <v>248</v>
      </c>
      <c r="D147" s="13"/>
      <c r="E147" s="13"/>
      <c r="F147" s="15"/>
      <c r="G147" s="13"/>
      <c r="H147" s="13"/>
      <c r="I147" s="13"/>
      <c r="J147" s="13"/>
      <c r="K147" s="13"/>
      <c r="L147" s="13"/>
    </row>
    <row r="148" spans="1:12" x14ac:dyDescent="0.15">
      <c r="A148" s="13">
        <v>569</v>
      </c>
      <c r="B148" s="13">
        <v>148</v>
      </c>
      <c r="C148" s="13" t="s">
        <v>249</v>
      </c>
      <c r="D148" s="13"/>
      <c r="E148" s="13"/>
      <c r="F148" s="15"/>
      <c r="G148" s="13"/>
      <c r="H148" s="13"/>
      <c r="I148" s="13"/>
      <c r="J148" s="13"/>
      <c r="K148" s="13"/>
      <c r="L148" s="13"/>
    </row>
    <row r="149" spans="1:12" x14ac:dyDescent="0.15">
      <c r="A149" s="13">
        <v>570</v>
      </c>
      <c r="B149" s="13">
        <v>149</v>
      </c>
      <c r="C149" s="13" t="s">
        <v>250</v>
      </c>
      <c r="D149" s="13"/>
      <c r="E149" s="13"/>
      <c r="F149" s="15"/>
      <c r="G149" s="13"/>
      <c r="H149" s="13"/>
      <c r="I149" s="13"/>
      <c r="J149" s="13"/>
      <c r="K149" s="13"/>
      <c r="L149" s="13"/>
    </row>
    <row r="150" spans="1:12" x14ac:dyDescent="0.15">
      <c r="A150" s="13">
        <v>571</v>
      </c>
      <c r="B150" s="13">
        <v>150</v>
      </c>
      <c r="C150" s="13" t="s">
        <v>251</v>
      </c>
      <c r="D150" s="13"/>
      <c r="E150" s="13"/>
      <c r="F150" s="15"/>
      <c r="G150" s="13"/>
      <c r="H150" s="13"/>
      <c r="I150" s="13"/>
      <c r="J150" s="13"/>
      <c r="K150" s="13"/>
      <c r="L150" s="13"/>
    </row>
    <row r="151" spans="1:12" x14ac:dyDescent="0.15">
      <c r="A151" s="13">
        <v>572</v>
      </c>
      <c r="B151" s="13">
        <v>151</v>
      </c>
      <c r="C151" s="13" t="s">
        <v>252</v>
      </c>
      <c r="D151" s="13"/>
      <c r="E151" s="13"/>
      <c r="F151" s="15"/>
      <c r="G151" s="13"/>
      <c r="H151" s="13"/>
      <c r="I151" s="13"/>
      <c r="J151" s="13"/>
      <c r="K151" s="13"/>
      <c r="L151" s="13"/>
    </row>
    <row r="152" spans="1:12" x14ac:dyDescent="0.15">
      <c r="A152" s="13">
        <v>573</v>
      </c>
      <c r="B152" s="13">
        <v>152</v>
      </c>
      <c r="C152" s="13" t="s">
        <v>253</v>
      </c>
      <c r="D152" s="13"/>
      <c r="E152" s="13"/>
      <c r="F152" s="15"/>
      <c r="G152" s="13"/>
      <c r="H152" s="13"/>
      <c r="I152" s="13"/>
      <c r="J152" s="13"/>
      <c r="K152" s="13"/>
      <c r="L152" s="13"/>
    </row>
    <row r="153" spans="1:12" x14ac:dyDescent="0.15">
      <c r="A153" s="13">
        <v>574</v>
      </c>
      <c r="B153" s="13">
        <v>153</v>
      </c>
      <c r="C153" s="13" t="s">
        <v>254</v>
      </c>
      <c r="D153" s="13"/>
      <c r="E153" s="13"/>
      <c r="F153" s="15"/>
      <c r="G153" s="13"/>
      <c r="H153" s="13"/>
      <c r="I153" s="13"/>
      <c r="J153" s="13"/>
      <c r="K153" s="13"/>
      <c r="L153" s="13"/>
    </row>
    <row r="154" spans="1:12" x14ac:dyDescent="0.15">
      <c r="A154" s="13">
        <v>575</v>
      </c>
      <c r="B154" s="13">
        <v>154</v>
      </c>
      <c r="C154" s="13" t="s">
        <v>255</v>
      </c>
      <c r="D154" s="13"/>
      <c r="E154" s="13"/>
      <c r="F154" s="15"/>
      <c r="G154" s="13"/>
      <c r="H154" s="13"/>
      <c r="I154" s="13"/>
      <c r="J154" s="13"/>
      <c r="K154" s="13"/>
      <c r="L154" s="13"/>
    </row>
    <row r="155" spans="1:12" x14ac:dyDescent="0.15">
      <c r="A155" s="13">
        <v>576</v>
      </c>
      <c r="B155" s="13">
        <v>155</v>
      </c>
      <c r="C155" s="13" t="s">
        <v>256</v>
      </c>
      <c r="D155" s="13"/>
      <c r="E155" s="13"/>
      <c r="F155" s="15"/>
      <c r="G155" s="13"/>
      <c r="H155" s="13"/>
      <c r="I155" s="13"/>
      <c r="J155" s="13"/>
      <c r="K155" s="13"/>
      <c r="L155" s="13"/>
    </row>
    <row r="156" spans="1:12" x14ac:dyDescent="0.15">
      <c r="A156" s="13">
        <v>577</v>
      </c>
      <c r="B156" s="13">
        <v>156</v>
      </c>
      <c r="C156" s="13" t="s">
        <v>257</v>
      </c>
      <c r="D156" s="13"/>
      <c r="E156" s="13"/>
      <c r="F156" s="15"/>
      <c r="G156" s="13"/>
      <c r="H156" s="13"/>
      <c r="I156" s="13"/>
      <c r="J156" s="13"/>
      <c r="K156" s="13"/>
      <c r="L156" s="13"/>
    </row>
    <row r="157" spans="1:12" x14ac:dyDescent="0.15">
      <c r="A157" s="13">
        <v>580</v>
      </c>
      <c r="B157" s="13">
        <v>157</v>
      </c>
      <c r="C157" s="13" t="s">
        <v>258</v>
      </c>
      <c r="D157" s="13"/>
      <c r="E157" s="13"/>
      <c r="F157" s="15"/>
      <c r="G157" s="13"/>
      <c r="H157" s="13"/>
      <c r="I157" s="13"/>
      <c r="J157" s="13"/>
      <c r="K157" s="13"/>
      <c r="L157" s="13"/>
    </row>
    <row r="158" spans="1:12" x14ac:dyDescent="0.15">
      <c r="A158" s="13">
        <v>707</v>
      </c>
      <c r="B158" s="13">
        <v>158</v>
      </c>
      <c r="C158" s="13" t="s">
        <v>259</v>
      </c>
      <c r="D158" s="13"/>
      <c r="E158" s="13"/>
      <c r="F158" s="15"/>
      <c r="G158" s="13"/>
      <c r="H158" s="13"/>
      <c r="I158" s="13"/>
      <c r="J158" s="13"/>
      <c r="K158" s="13"/>
      <c r="L158" s="13"/>
    </row>
    <row r="159" spans="1:12" x14ac:dyDescent="0.15">
      <c r="A159" s="13">
        <v>708</v>
      </c>
      <c r="B159" s="13">
        <v>159</v>
      </c>
      <c r="C159" s="13" t="s">
        <v>260</v>
      </c>
      <c r="D159" s="13"/>
      <c r="E159" s="13"/>
      <c r="F159" s="15"/>
      <c r="G159" s="13"/>
      <c r="H159" s="13"/>
      <c r="I159" s="13"/>
      <c r="J159" s="13"/>
      <c r="K159" s="13"/>
      <c r="L159" s="13"/>
    </row>
    <row r="160" spans="1:12" x14ac:dyDescent="0.15">
      <c r="A160" s="13">
        <v>709</v>
      </c>
      <c r="B160" s="13">
        <v>160</v>
      </c>
      <c r="C160" s="13" t="s">
        <v>261</v>
      </c>
      <c r="D160" s="13"/>
      <c r="E160" s="13"/>
      <c r="F160" s="15"/>
      <c r="G160" s="13"/>
      <c r="H160" s="13"/>
      <c r="I160" s="13"/>
      <c r="J160" s="13"/>
      <c r="K160" s="13"/>
      <c r="L160" s="13"/>
    </row>
    <row r="161" spans="1:12" x14ac:dyDescent="0.15">
      <c r="A161" s="13">
        <v>710</v>
      </c>
      <c r="B161" s="13">
        <v>161</v>
      </c>
      <c r="C161" s="13" t="s">
        <v>262</v>
      </c>
      <c r="D161" s="13"/>
      <c r="E161" s="13"/>
      <c r="F161" s="15"/>
      <c r="G161" s="13"/>
      <c r="H161" s="13"/>
      <c r="I161" s="13"/>
      <c r="J161" s="13"/>
      <c r="K161" s="13"/>
      <c r="L161" s="13"/>
    </row>
    <row r="162" spans="1:12" x14ac:dyDescent="0.15">
      <c r="A162" s="13">
        <v>711</v>
      </c>
      <c r="B162" s="13">
        <v>162</v>
      </c>
      <c r="C162" s="13" t="s">
        <v>263</v>
      </c>
      <c r="D162" s="13"/>
      <c r="E162" s="13"/>
      <c r="F162" s="15"/>
      <c r="G162" s="13"/>
      <c r="H162" s="13"/>
      <c r="I162" s="13"/>
      <c r="J162" s="13"/>
      <c r="K162" s="13"/>
      <c r="L162" s="13"/>
    </row>
    <row r="163" spans="1:12" x14ac:dyDescent="0.15">
      <c r="A163" s="13">
        <v>712</v>
      </c>
      <c r="B163" s="13">
        <v>163</v>
      </c>
      <c r="C163" s="13" t="s">
        <v>264</v>
      </c>
      <c r="D163" s="13"/>
      <c r="E163" s="13"/>
      <c r="F163" s="15"/>
      <c r="G163" s="13"/>
      <c r="H163" s="13"/>
      <c r="I163" s="13"/>
      <c r="J163" s="13"/>
      <c r="K163" s="13"/>
      <c r="L163" s="13"/>
    </row>
    <row r="164" spans="1:12" x14ac:dyDescent="0.15">
      <c r="A164" s="13">
        <v>713</v>
      </c>
      <c r="B164" s="13">
        <v>164</v>
      </c>
      <c r="C164" s="13" t="s">
        <v>265</v>
      </c>
      <c r="D164" s="13"/>
      <c r="E164" s="13"/>
      <c r="F164" s="15"/>
      <c r="G164" s="13"/>
      <c r="H164" s="13"/>
      <c r="I164" s="13"/>
      <c r="J164" s="13"/>
      <c r="K164" s="13"/>
      <c r="L164" s="13"/>
    </row>
    <row r="165" spans="1:12" x14ac:dyDescent="0.15">
      <c r="A165" s="13">
        <v>715</v>
      </c>
      <c r="B165" s="13">
        <v>165</v>
      </c>
      <c r="C165" s="13" t="s">
        <v>266</v>
      </c>
      <c r="D165" s="13"/>
      <c r="E165" s="13"/>
      <c r="F165" s="15"/>
      <c r="G165" s="13"/>
      <c r="H165" s="13"/>
      <c r="I165" s="13"/>
      <c r="J165" s="13"/>
      <c r="K165" s="13"/>
      <c r="L165" s="13"/>
    </row>
    <row r="166" spans="1:12" x14ac:dyDescent="0.15">
      <c r="A166" s="13">
        <v>717</v>
      </c>
      <c r="B166" s="13">
        <v>166</v>
      </c>
      <c r="C166" s="13" t="s">
        <v>267</v>
      </c>
      <c r="D166" s="13"/>
      <c r="E166" s="13"/>
      <c r="F166" s="15"/>
      <c r="G166" s="13"/>
      <c r="H166" s="13"/>
      <c r="I166" s="13"/>
      <c r="J166" s="13"/>
      <c r="K166" s="13"/>
      <c r="L166" s="13"/>
    </row>
    <row r="167" spans="1:12" x14ac:dyDescent="0.15">
      <c r="A167" s="13">
        <v>718</v>
      </c>
      <c r="B167" s="13">
        <v>167</v>
      </c>
      <c r="C167" s="13" t="s">
        <v>268</v>
      </c>
      <c r="D167" s="13"/>
      <c r="E167" s="13"/>
      <c r="F167" s="15"/>
      <c r="G167" s="13"/>
      <c r="H167" s="13"/>
      <c r="I167" s="13"/>
      <c r="J167" s="13"/>
      <c r="K167" s="13"/>
      <c r="L167" s="13"/>
    </row>
    <row r="168" spans="1:12" x14ac:dyDescent="0.15">
      <c r="A168" s="13">
        <v>719</v>
      </c>
      <c r="B168" s="13">
        <v>168</v>
      </c>
      <c r="C168" s="13" t="s">
        <v>269</v>
      </c>
      <c r="D168" s="13"/>
      <c r="E168" s="13"/>
      <c r="F168" s="15"/>
      <c r="G168" s="13"/>
      <c r="H168" s="13"/>
      <c r="I168" s="13"/>
      <c r="J168" s="13"/>
      <c r="K168" s="13"/>
      <c r="L168" s="13"/>
    </row>
    <row r="169" spans="1:12" x14ac:dyDescent="0.15">
      <c r="A169" s="13">
        <v>721</v>
      </c>
      <c r="B169" s="13">
        <v>169</v>
      </c>
      <c r="C169" s="13" t="s">
        <v>270</v>
      </c>
      <c r="D169" s="13"/>
      <c r="E169" s="13"/>
      <c r="F169" s="15"/>
      <c r="G169" s="13"/>
      <c r="H169" s="13"/>
      <c r="I169" s="13"/>
      <c r="J169" s="13"/>
      <c r="K169" s="13"/>
      <c r="L169" s="13"/>
    </row>
    <row r="170" spans="1:12" x14ac:dyDescent="0.15">
      <c r="A170" s="13">
        <v>804</v>
      </c>
      <c r="B170" s="13">
        <v>170</v>
      </c>
      <c r="C170" s="13" t="s">
        <v>271</v>
      </c>
      <c r="D170" s="13"/>
      <c r="E170" s="13"/>
      <c r="F170" s="15"/>
      <c r="G170" s="13"/>
      <c r="H170" s="13"/>
      <c r="I170" s="13"/>
      <c r="J170" s="13"/>
      <c r="K170" s="13"/>
      <c r="L170" s="13"/>
    </row>
    <row r="171" spans="1:12" x14ac:dyDescent="0.15">
      <c r="A171" s="13">
        <v>806</v>
      </c>
      <c r="B171" s="13">
        <v>171</v>
      </c>
      <c r="C171" s="13" t="s">
        <v>272</v>
      </c>
      <c r="D171" s="13"/>
      <c r="E171" s="13"/>
      <c r="F171" s="15"/>
      <c r="G171" s="13"/>
      <c r="H171" s="13"/>
      <c r="I171" s="13"/>
      <c r="J171" s="13"/>
      <c r="K171" s="13"/>
      <c r="L171" s="13"/>
    </row>
    <row r="172" spans="1:12" x14ac:dyDescent="0.15">
      <c r="A172" s="13">
        <v>807</v>
      </c>
      <c r="B172" s="13">
        <v>172</v>
      </c>
      <c r="C172" s="13" t="s">
        <v>273</v>
      </c>
      <c r="D172" s="13"/>
      <c r="E172" s="13"/>
      <c r="F172" s="15"/>
      <c r="G172" s="13"/>
      <c r="H172" s="13"/>
      <c r="I172" s="13"/>
      <c r="J172" s="13"/>
      <c r="K172" s="13"/>
      <c r="L172" s="13"/>
    </row>
    <row r="173" spans="1:12" x14ac:dyDescent="0.15">
      <c r="A173" s="13">
        <v>813</v>
      </c>
      <c r="B173" s="13">
        <v>173</v>
      </c>
      <c r="C173" s="13" t="s">
        <v>274</v>
      </c>
      <c r="D173" s="13"/>
      <c r="E173" s="13"/>
      <c r="F173" s="15"/>
      <c r="G173" s="13"/>
      <c r="H173" s="13"/>
      <c r="I173" s="13"/>
      <c r="J173" s="13"/>
      <c r="K173" s="13"/>
      <c r="L173" s="13"/>
    </row>
    <row r="174" spans="1:12" x14ac:dyDescent="0.15">
      <c r="A174" s="13">
        <v>818</v>
      </c>
      <c r="B174" s="13">
        <v>174</v>
      </c>
      <c r="C174" s="13" t="s">
        <v>275</v>
      </c>
      <c r="D174" s="13"/>
      <c r="E174" s="13"/>
      <c r="F174" s="15"/>
      <c r="G174" s="13"/>
      <c r="H174" s="13"/>
      <c r="I174" s="13"/>
      <c r="J174" s="13"/>
      <c r="K174" s="13"/>
      <c r="L174" s="13"/>
    </row>
    <row r="175" spans="1:12" x14ac:dyDescent="0.15">
      <c r="A175" s="13">
        <v>824</v>
      </c>
      <c r="B175" s="13">
        <v>175</v>
      </c>
      <c r="C175" s="13" t="s">
        <v>276</v>
      </c>
      <c r="D175" s="13"/>
      <c r="E175" s="13"/>
      <c r="F175" s="15"/>
      <c r="G175" s="13"/>
      <c r="H175" s="13"/>
      <c r="I175" s="13"/>
      <c r="J175" s="13"/>
      <c r="K175" s="13"/>
      <c r="L175" s="13"/>
    </row>
    <row r="176" spans="1:12" x14ac:dyDescent="0.15">
      <c r="A176" s="13">
        <v>825</v>
      </c>
      <c r="B176" s="13">
        <v>176</v>
      </c>
      <c r="C176" s="13" t="s">
        <v>277</v>
      </c>
      <c r="D176" s="13"/>
      <c r="E176" s="13"/>
      <c r="F176" s="15"/>
      <c r="G176" s="13"/>
      <c r="H176" s="13"/>
      <c r="I176" s="13"/>
      <c r="J176" s="13"/>
      <c r="K176" s="13"/>
      <c r="L176" s="13"/>
    </row>
    <row r="177" spans="1:12" x14ac:dyDescent="0.15">
      <c r="A177" s="13">
        <v>830</v>
      </c>
      <c r="B177" s="13">
        <v>177</v>
      </c>
      <c r="C177" s="13" t="s">
        <v>278</v>
      </c>
      <c r="D177" s="13"/>
      <c r="E177" s="13"/>
      <c r="F177" s="15"/>
      <c r="G177" s="13"/>
      <c r="H177" s="13"/>
      <c r="I177" s="13"/>
      <c r="J177" s="13"/>
      <c r="K177" s="13"/>
      <c r="L177" s="13"/>
    </row>
    <row r="178" spans="1:12" x14ac:dyDescent="0.15">
      <c r="A178" s="13">
        <v>832</v>
      </c>
      <c r="B178" s="13">
        <v>178</v>
      </c>
      <c r="C178" s="13" t="s">
        <v>279</v>
      </c>
      <c r="D178" s="13"/>
      <c r="E178" s="13"/>
      <c r="F178" s="15"/>
      <c r="G178" s="13"/>
      <c r="H178" s="13"/>
      <c r="I178" s="13"/>
      <c r="J178" s="13"/>
      <c r="K178" s="13"/>
      <c r="L178" s="13"/>
    </row>
    <row r="179" spans="1:12" x14ac:dyDescent="0.15">
      <c r="A179" s="13">
        <v>833</v>
      </c>
      <c r="B179" s="13">
        <v>179</v>
      </c>
      <c r="C179" s="13" t="s">
        <v>280</v>
      </c>
      <c r="D179" s="13"/>
      <c r="E179" s="13"/>
      <c r="F179" s="15"/>
      <c r="G179" s="13"/>
      <c r="H179" s="13"/>
      <c r="I179" s="13"/>
      <c r="J179" s="13"/>
      <c r="K179" s="13"/>
      <c r="L179" s="13"/>
    </row>
    <row r="180" spans="1:12" x14ac:dyDescent="0.15">
      <c r="A180" s="13">
        <v>834</v>
      </c>
      <c r="B180" s="13">
        <v>180</v>
      </c>
      <c r="C180" s="13" t="s">
        <v>281</v>
      </c>
      <c r="D180" s="13"/>
      <c r="E180" s="13"/>
      <c r="F180" s="15"/>
      <c r="G180" s="13"/>
      <c r="H180" s="13"/>
      <c r="I180" s="13"/>
      <c r="J180" s="13"/>
      <c r="K180" s="13"/>
      <c r="L180" s="13"/>
    </row>
    <row r="181" spans="1:12" x14ac:dyDescent="0.15">
      <c r="A181" s="13">
        <v>836</v>
      </c>
      <c r="B181" s="13">
        <v>181</v>
      </c>
      <c r="C181" s="13" t="s">
        <v>282</v>
      </c>
      <c r="D181" s="13"/>
      <c r="E181" s="13"/>
      <c r="F181" s="15"/>
      <c r="G181" s="13"/>
      <c r="H181" s="13"/>
      <c r="I181" s="13"/>
      <c r="J181" s="13"/>
      <c r="K181" s="13"/>
      <c r="L181" s="13"/>
    </row>
    <row r="182" spans="1:12" x14ac:dyDescent="0.15">
      <c r="A182" s="13">
        <v>838</v>
      </c>
      <c r="B182" s="13">
        <v>182</v>
      </c>
      <c r="C182" s="13" t="s">
        <v>283</v>
      </c>
      <c r="D182" s="13"/>
      <c r="E182" s="13"/>
      <c r="F182" s="15"/>
      <c r="G182" s="13"/>
      <c r="H182" s="13"/>
      <c r="I182" s="13"/>
      <c r="J182" s="13"/>
      <c r="K182" s="13"/>
      <c r="L182" s="13"/>
    </row>
    <row r="183" spans="1:12" x14ac:dyDescent="0.15">
      <c r="A183" s="13">
        <v>839</v>
      </c>
      <c r="B183" s="13">
        <v>183</v>
      </c>
      <c r="C183" s="13" t="s">
        <v>284</v>
      </c>
      <c r="D183" s="13"/>
      <c r="E183" s="13"/>
      <c r="F183" s="15"/>
      <c r="G183" s="13"/>
      <c r="H183" s="13"/>
      <c r="I183" s="13"/>
      <c r="J183" s="13"/>
      <c r="K183" s="13"/>
      <c r="L183" s="13"/>
    </row>
    <row r="184" spans="1:12" x14ac:dyDescent="0.15">
      <c r="A184" s="13">
        <v>840</v>
      </c>
      <c r="B184" s="13">
        <v>184</v>
      </c>
      <c r="C184" s="13" t="s">
        <v>285</v>
      </c>
      <c r="D184" s="13"/>
      <c r="E184" s="13"/>
      <c r="F184" s="15"/>
      <c r="G184" s="13"/>
      <c r="H184" s="13"/>
      <c r="I184" s="13"/>
      <c r="J184" s="13"/>
      <c r="K184" s="13"/>
      <c r="L184" s="13"/>
    </row>
    <row r="185" spans="1:12" x14ac:dyDescent="0.15">
      <c r="A185" s="13">
        <v>841</v>
      </c>
      <c r="B185" s="13">
        <v>185</v>
      </c>
      <c r="C185" s="13" t="s">
        <v>286</v>
      </c>
      <c r="D185" s="13"/>
      <c r="E185" s="13"/>
      <c r="F185" s="15"/>
      <c r="G185" s="13"/>
      <c r="H185" s="13"/>
      <c r="I185" s="13"/>
      <c r="J185" s="13"/>
      <c r="K185" s="13"/>
      <c r="L185" s="13"/>
    </row>
    <row r="186" spans="1:12" x14ac:dyDescent="0.15">
      <c r="A186" s="13">
        <v>842</v>
      </c>
      <c r="B186" s="13">
        <v>186</v>
      </c>
      <c r="C186" s="13" t="s">
        <v>287</v>
      </c>
      <c r="D186" s="13"/>
      <c r="E186" s="13"/>
      <c r="F186" s="15"/>
      <c r="G186" s="13"/>
      <c r="H186" s="13"/>
      <c r="I186" s="13"/>
      <c r="J186" s="13"/>
      <c r="K186" s="13"/>
      <c r="L186" s="13"/>
    </row>
    <row r="187" spans="1:12" x14ac:dyDescent="0.15">
      <c r="A187" s="13">
        <v>843</v>
      </c>
      <c r="B187" s="13">
        <v>187</v>
      </c>
      <c r="C187" s="13" t="s">
        <v>288</v>
      </c>
      <c r="D187" s="13"/>
      <c r="E187" s="13"/>
      <c r="F187" s="15"/>
      <c r="G187" s="13"/>
      <c r="H187" s="13"/>
      <c r="I187" s="13"/>
      <c r="J187" s="13"/>
      <c r="K187" s="13"/>
      <c r="L187" s="13"/>
    </row>
    <row r="188" spans="1:12" x14ac:dyDescent="0.15">
      <c r="A188" s="13">
        <v>844</v>
      </c>
      <c r="B188" s="13">
        <v>188</v>
      </c>
      <c r="C188" s="13" t="s">
        <v>289</v>
      </c>
      <c r="D188" s="13"/>
      <c r="E188" s="13"/>
      <c r="F188" s="15"/>
      <c r="G188" s="13"/>
      <c r="H188" s="13"/>
      <c r="I188" s="13"/>
      <c r="J188" s="13"/>
      <c r="K188" s="13"/>
      <c r="L188" s="13"/>
    </row>
    <row r="189" spans="1:12" x14ac:dyDescent="0.15">
      <c r="A189" s="13">
        <v>848</v>
      </c>
      <c r="B189" s="13">
        <v>189</v>
      </c>
      <c r="C189" s="13" t="s">
        <v>290</v>
      </c>
      <c r="D189" s="13"/>
      <c r="E189" s="13"/>
      <c r="F189" s="15"/>
      <c r="G189" s="13"/>
      <c r="H189" s="13"/>
      <c r="I189" s="13"/>
      <c r="J189" s="13"/>
      <c r="K189" s="13"/>
      <c r="L189" s="13"/>
    </row>
    <row r="190" spans="1:12" x14ac:dyDescent="0.15">
      <c r="A190" s="13">
        <v>850</v>
      </c>
      <c r="B190" s="13">
        <v>190</v>
      </c>
      <c r="C190" s="13" t="s">
        <v>291</v>
      </c>
      <c r="D190" s="13"/>
      <c r="E190" s="13"/>
      <c r="F190" s="15"/>
      <c r="G190" s="13"/>
      <c r="H190" s="13"/>
      <c r="I190" s="13"/>
      <c r="J190" s="13"/>
      <c r="K190" s="13"/>
      <c r="L190" s="13"/>
    </row>
    <row r="191" spans="1:12" x14ac:dyDescent="0.15">
      <c r="A191" s="13">
        <v>851</v>
      </c>
      <c r="B191" s="13">
        <v>191</v>
      </c>
      <c r="C191" s="13" t="s">
        <v>202</v>
      </c>
      <c r="D191" s="13"/>
      <c r="E191" s="13"/>
      <c r="F191" s="15"/>
      <c r="G191" s="13"/>
      <c r="H191" s="13"/>
      <c r="I191" s="13"/>
      <c r="J191" s="13"/>
      <c r="K191" s="13"/>
      <c r="L191" s="13"/>
    </row>
    <row r="192" spans="1:12" x14ac:dyDescent="0.15">
      <c r="A192" s="13">
        <v>852</v>
      </c>
      <c r="B192" s="13">
        <v>192</v>
      </c>
      <c r="C192" s="13" t="s">
        <v>292</v>
      </c>
      <c r="D192" s="13"/>
      <c r="E192" s="13"/>
      <c r="F192" s="15"/>
      <c r="G192" s="13"/>
      <c r="H192" s="13"/>
      <c r="I192" s="13"/>
      <c r="J192" s="13"/>
      <c r="K192" s="13"/>
      <c r="L192" s="13"/>
    </row>
    <row r="193" spans="1:12" x14ac:dyDescent="0.15">
      <c r="A193" s="13">
        <v>853</v>
      </c>
      <c r="B193" s="13">
        <v>193</v>
      </c>
      <c r="C193" s="13" t="s">
        <v>293</v>
      </c>
      <c r="D193" s="13"/>
      <c r="E193" s="13"/>
      <c r="F193" s="15"/>
      <c r="G193" s="13"/>
      <c r="H193" s="13"/>
      <c r="I193" s="13"/>
      <c r="J193" s="13"/>
      <c r="K193" s="13"/>
      <c r="L193" s="13"/>
    </row>
    <row r="194" spans="1:12" x14ac:dyDescent="0.15">
      <c r="A194" s="13">
        <v>854</v>
      </c>
      <c r="B194" s="13">
        <v>194</v>
      </c>
      <c r="C194" s="13" t="s">
        <v>294</v>
      </c>
      <c r="D194" s="13"/>
      <c r="E194" s="13"/>
      <c r="F194" s="15"/>
      <c r="G194" s="13"/>
      <c r="H194" s="13"/>
      <c r="I194" s="13"/>
      <c r="J194" s="13"/>
      <c r="K194" s="13"/>
      <c r="L194" s="13"/>
    </row>
    <row r="195" spans="1:12" x14ac:dyDescent="0.15">
      <c r="A195" s="13">
        <v>856</v>
      </c>
      <c r="B195" s="13">
        <v>195</v>
      </c>
      <c r="C195" s="13" t="s">
        <v>295</v>
      </c>
      <c r="D195" s="13"/>
      <c r="E195" s="13"/>
      <c r="F195" s="15"/>
      <c r="G195" s="13"/>
      <c r="H195" s="13"/>
      <c r="I195" s="13"/>
      <c r="J195" s="13"/>
      <c r="K195" s="13"/>
      <c r="L195" s="13"/>
    </row>
    <row r="196" spans="1:12" x14ac:dyDescent="0.15">
      <c r="A196" s="13">
        <v>857</v>
      </c>
      <c r="B196" s="13">
        <v>196</v>
      </c>
      <c r="C196" s="13" t="s">
        <v>296</v>
      </c>
      <c r="D196" s="13"/>
      <c r="E196" s="13"/>
      <c r="F196" s="15"/>
      <c r="G196" s="13"/>
      <c r="H196" s="13"/>
      <c r="I196" s="13"/>
      <c r="J196" s="13"/>
      <c r="K196" s="13"/>
      <c r="L196" s="13"/>
    </row>
    <row r="197" spans="1:12" x14ac:dyDescent="0.15">
      <c r="A197" s="13">
        <v>858</v>
      </c>
      <c r="B197" s="13">
        <v>197</v>
      </c>
      <c r="C197" s="13" t="s">
        <v>297</v>
      </c>
      <c r="D197" s="13"/>
      <c r="E197" s="13"/>
      <c r="F197" s="15"/>
      <c r="G197" s="13"/>
      <c r="H197" s="13"/>
      <c r="I197" s="13"/>
      <c r="J197" s="13"/>
      <c r="K197" s="13"/>
      <c r="L197" s="13"/>
    </row>
    <row r="198" spans="1:12" x14ac:dyDescent="0.15">
      <c r="A198" s="13">
        <v>859</v>
      </c>
      <c r="B198" s="13">
        <v>198</v>
      </c>
      <c r="C198" s="13" t="s">
        <v>298</v>
      </c>
      <c r="D198" s="13"/>
      <c r="E198" s="13"/>
      <c r="F198" s="15"/>
      <c r="G198" s="13"/>
      <c r="H198" s="13"/>
      <c r="I198" s="13"/>
      <c r="J198" s="13"/>
      <c r="K198" s="13"/>
      <c r="L198" s="13"/>
    </row>
    <row r="199" spans="1:12" x14ac:dyDescent="0.15">
      <c r="A199" s="13">
        <v>860</v>
      </c>
      <c r="B199" s="13">
        <v>199</v>
      </c>
      <c r="C199" s="13" t="s">
        <v>299</v>
      </c>
      <c r="D199" s="13"/>
      <c r="E199" s="13"/>
      <c r="F199" s="15"/>
      <c r="G199" s="13"/>
      <c r="H199" s="13"/>
      <c r="I199" s="13"/>
      <c r="J199" s="13"/>
      <c r="K199" s="13"/>
      <c r="L199" s="13"/>
    </row>
    <row r="200" spans="1:12" x14ac:dyDescent="0.15">
      <c r="A200" s="13">
        <v>861</v>
      </c>
      <c r="B200" s="13">
        <v>200</v>
      </c>
      <c r="C200" s="13" t="s">
        <v>300</v>
      </c>
      <c r="D200" s="13"/>
      <c r="E200" s="13"/>
      <c r="F200" s="15"/>
      <c r="G200" s="13"/>
      <c r="H200" s="13"/>
      <c r="I200" s="13"/>
      <c r="J200" s="13"/>
      <c r="K200" s="13"/>
      <c r="L200" s="13"/>
    </row>
    <row r="201" spans="1:12" x14ac:dyDescent="0.15">
      <c r="A201" s="13">
        <v>901</v>
      </c>
      <c r="B201" s="13">
        <v>201</v>
      </c>
      <c r="C201" s="13" t="s">
        <v>301</v>
      </c>
      <c r="D201" s="13"/>
      <c r="E201" s="13"/>
      <c r="F201" s="15"/>
      <c r="G201" s="13"/>
      <c r="H201" s="13"/>
      <c r="I201" s="13"/>
      <c r="J201" s="13"/>
      <c r="K201" s="13"/>
      <c r="L201" s="13"/>
    </row>
    <row r="202" spans="1:12" x14ac:dyDescent="0.15">
      <c r="A202" s="13">
        <v>902</v>
      </c>
      <c r="B202" s="13">
        <v>202</v>
      </c>
      <c r="C202" s="13" t="s">
        <v>302</v>
      </c>
      <c r="D202" s="13"/>
      <c r="E202" s="13"/>
      <c r="F202" s="15"/>
      <c r="G202" s="13"/>
      <c r="H202" s="13"/>
      <c r="I202" s="13"/>
      <c r="J202" s="13"/>
      <c r="K202" s="13"/>
      <c r="L202" s="13"/>
    </row>
    <row r="203" spans="1:12" x14ac:dyDescent="0.15">
      <c r="A203" s="13">
        <v>904</v>
      </c>
      <c r="B203" s="13">
        <v>203</v>
      </c>
      <c r="C203" s="13" t="s">
        <v>303</v>
      </c>
      <c r="D203" s="13"/>
      <c r="E203" s="13"/>
      <c r="F203" s="15"/>
      <c r="G203" s="13"/>
      <c r="H203" s="13"/>
      <c r="I203" s="13"/>
      <c r="J203" s="13"/>
      <c r="K203" s="13"/>
      <c r="L203" s="13"/>
    </row>
    <row r="204" spans="1:12" x14ac:dyDescent="0.15">
      <c r="A204" s="13">
        <v>905</v>
      </c>
      <c r="B204" s="13">
        <v>204</v>
      </c>
      <c r="C204" s="13" t="s">
        <v>304</v>
      </c>
      <c r="D204" s="13"/>
      <c r="E204" s="13"/>
      <c r="F204" s="15"/>
      <c r="G204" s="13"/>
      <c r="H204" s="13"/>
      <c r="I204" s="13"/>
      <c r="J204" s="13"/>
      <c r="K204" s="13"/>
      <c r="L204" s="13"/>
    </row>
    <row r="205" spans="1:12" x14ac:dyDescent="0.15">
      <c r="A205" s="13">
        <v>906</v>
      </c>
      <c r="B205" s="13">
        <v>205</v>
      </c>
      <c r="C205" s="13" t="s">
        <v>305</v>
      </c>
      <c r="D205" s="13"/>
      <c r="E205" s="13"/>
      <c r="F205" s="15"/>
      <c r="G205" s="13"/>
      <c r="H205" s="13"/>
      <c r="I205" s="13"/>
      <c r="J205" s="13"/>
      <c r="K205" s="13"/>
      <c r="L205" s="13"/>
    </row>
    <row r="206" spans="1:12" x14ac:dyDescent="0.15">
      <c r="A206" s="13">
        <v>909</v>
      </c>
      <c r="B206" s="13">
        <v>206</v>
      </c>
      <c r="C206" s="13" t="s">
        <v>306</v>
      </c>
      <c r="D206" s="13"/>
      <c r="E206" s="13"/>
      <c r="F206" s="15"/>
      <c r="G206" s="13"/>
      <c r="H206" s="13"/>
      <c r="I206" s="13"/>
      <c r="J206" s="13"/>
      <c r="K206" s="13"/>
      <c r="L206" s="13"/>
    </row>
    <row r="207" spans="1:12" x14ac:dyDescent="0.15">
      <c r="A207" s="13">
        <v>910</v>
      </c>
      <c r="B207" s="13">
        <v>207</v>
      </c>
      <c r="C207" s="13" t="s">
        <v>307</v>
      </c>
      <c r="D207" s="13"/>
      <c r="E207" s="13"/>
      <c r="F207" s="15"/>
      <c r="G207" s="13"/>
      <c r="H207" s="13"/>
      <c r="I207" s="13"/>
      <c r="J207" s="13"/>
      <c r="K207" s="13"/>
      <c r="L207" s="13"/>
    </row>
    <row r="208" spans="1:12" x14ac:dyDescent="0.15">
      <c r="A208" s="13">
        <v>911</v>
      </c>
      <c r="B208" s="13">
        <v>208</v>
      </c>
      <c r="C208" s="13" t="s">
        <v>308</v>
      </c>
      <c r="D208" s="13"/>
      <c r="E208" s="13"/>
      <c r="F208" s="15"/>
      <c r="G208" s="13"/>
      <c r="H208" s="13"/>
      <c r="I208" s="13"/>
      <c r="J208" s="13"/>
      <c r="K208" s="13"/>
      <c r="L208" s="13"/>
    </row>
    <row r="209" spans="1:12" x14ac:dyDescent="0.15">
      <c r="A209" s="13">
        <v>912</v>
      </c>
      <c r="B209" s="13">
        <v>209</v>
      </c>
      <c r="C209" s="13" t="s">
        <v>309</v>
      </c>
      <c r="D209" s="13"/>
      <c r="E209" s="13"/>
      <c r="F209" s="15"/>
      <c r="G209" s="13"/>
      <c r="H209" s="13"/>
      <c r="I209" s="13"/>
      <c r="J209" s="13"/>
      <c r="K209" s="13"/>
      <c r="L209" s="13"/>
    </row>
    <row r="210" spans="1:12" x14ac:dyDescent="0.15">
      <c r="A210" s="13">
        <v>914</v>
      </c>
      <c r="B210" s="13">
        <v>210</v>
      </c>
      <c r="C210" s="13" t="s">
        <v>310</v>
      </c>
      <c r="D210" s="13"/>
      <c r="E210" s="13"/>
      <c r="F210" s="15"/>
      <c r="G210" s="13"/>
      <c r="H210" s="13"/>
      <c r="I210" s="13"/>
      <c r="J210" s="13"/>
      <c r="K210" s="13"/>
      <c r="L210" s="13"/>
    </row>
    <row r="211" spans="1:12" x14ac:dyDescent="0.15">
      <c r="A211" s="13">
        <v>915</v>
      </c>
      <c r="B211" s="13">
        <v>211</v>
      </c>
      <c r="C211" s="13" t="s">
        <v>311</v>
      </c>
      <c r="D211" s="13"/>
      <c r="E211" s="13"/>
      <c r="F211" s="15"/>
      <c r="G211" s="13"/>
      <c r="H211" s="13"/>
      <c r="I211" s="13"/>
      <c r="J211" s="13"/>
      <c r="K211" s="13"/>
      <c r="L211" s="13"/>
    </row>
    <row r="212" spans="1:12" x14ac:dyDescent="0.15">
      <c r="A212" s="13">
        <v>916</v>
      </c>
      <c r="B212" s="13">
        <v>212</v>
      </c>
      <c r="C212" s="13" t="s">
        <v>312</v>
      </c>
      <c r="D212" s="13"/>
      <c r="E212" s="13"/>
      <c r="F212" s="15"/>
      <c r="G212" s="13"/>
      <c r="H212" s="13"/>
      <c r="I212" s="13"/>
      <c r="J212" s="13"/>
      <c r="K212" s="13"/>
      <c r="L212" s="13"/>
    </row>
    <row r="213" spans="1:12" x14ac:dyDescent="0.15">
      <c r="A213" s="13">
        <v>917</v>
      </c>
      <c r="B213" s="13">
        <v>213</v>
      </c>
      <c r="C213" s="13" t="s">
        <v>313</v>
      </c>
      <c r="D213" s="13"/>
      <c r="E213" s="13"/>
      <c r="F213" s="15"/>
      <c r="G213" s="13"/>
      <c r="H213" s="13"/>
      <c r="I213" s="13"/>
      <c r="J213" s="13"/>
      <c r="K213" s="13"/>
      <c r="L213" s="13"/>
    </row>
    <row r="214" spans="1:12" x14ac:dyDescent="0.15">
      <c r="A214" s="13">
        <v>918</v>
      </c>
      <c r="B214" s="13">
        <v>214</v>
      </c>
      <c r="C214" s="13" t="s">
        <v>314</v>
      </c>
      <c r="D214" s="13"/>
      <c r="E214" s="13"/>
      <c r="F214" s="15"/>
      <c r="G214" s="13"/>
      <c r="H214" s="13"/>
      <c r="I214" s="13"/>
      <c r="J214" s="13"/>
      <c r="K214" s="13"/>
      <c r="L214" s="13"/>
    </row>
    <row r="215" spans="1:12" x14ac:dyDescent="0.15">
      <c r="A215" s="13">
        <v>919</v>
      </c>
      <c r="B215" s="13">
        <v>215</v>
      </c>
      <c r="C215" s="13" t="s">
        <v>315</v>
      </c>
      <c r="D215" s="13"/>
      <c r="E215" s="13"/>
      <c r="F215" s="15"/>
      <c r="G215" s="13"/>
      <c r="H215" s="13"/>
      <c r="I215" s="13"/>
      <c r="J215" s="13"/>
      <c r="K215" s="13"/>
      <c r="L215" s="13"/>
    </row>
    <row r="216" spans="1:12" x14ac:dyDescent="0.15">
      <c r="A216" s="13">
        <v>920</v>
      </c>
      <c r="B216" s="13">
        <v>216</v>
      </c>
      <c r="C216" s="13" t="s">
        <v>316</v>
      </c>
      <c r="D216" s="13"/>
      <c r="E216" s="13"/>
      <c r="F216" s="15"/>
      <c r="G216" s="13"/>
      <c r="H216" s="13"/>
      <c r="I216" s="13"/>
      <c r="J216" s="13"/>
      <c r="K216" s="13"/>
      <c r="L216" s="13"/>
    </row>
    <row r="217" spans="1:12" x14ac:dyDescent="0.15">
      <c r="A217" s="13">
        <v>923</v>
      </c>
      <c r="B217" s="13">
        <v>217</v>
      </c>
      <c r="C217" s="13" t="s">
        <v>317</v>
      </c>
      <c r="D217" s="13"/>
      <c r="E217" s="13"/>
      <c r="F217" s="15"/>
      <c r="G217" s="13"/>
      <c r="H217" s="13"/>
      <c r="I217" s="13"/>
      <c r="J217" s="13"/>
      <c r="K217" s="13"/>
      <c r="L217" s="13"/>
    </row>
    <row r="218" spans="1:12" x14ac:dyDescent="0.15">
      <c r="A218" s="13">
        <v>925</v>
      </c>
      <c r="B218" s="13">
        <v>218</v>
      </c>
      <c r="C218" s="13" t="s">
        <v>318</v>
      </c>
      <c r="D218" s="13"/>
      <c r="E218" s="13"/>
      <c r="F218" s="15"/>
      <c r="G218" s="13"/>
      <c r="H218" s="13"/>
      <c r="I218" s="13"/>
      <c r="J218" s="13"/>
      <c r="K218" s="13"/>
      <c r="L218" s="13"/>
    </row>
    <row r="219" spans="1:12" x14ac:dyDescent="0.15">
      <c r="A219" s="13">
        <v>926</v>
      </c>
      <c r="B219" s="13">
        <v>219</v>
      </c>
      <c r="C219" s="13" t="s">
        <v>319</v>
      </c>
      <c r="D219" s="13"/>
      <c r="E219" s="13"/>
      <c r="F219" s="15"/>
      <c r="G219" s="13"/>
      <c r="H219" s="13"/>
      <c r="I219" s="13"/>
      <c r="J219" s="13"/>
      <c r="K219" s="13"/>
      <c r="L219" s="13"/>
    </row>
    <row r="220" spans="1:12" x14ac:dyDescent="0.15">
      <c r="A220" s="13">
        <v>932</v>
      </c>
      <c r="B220" s="13">
        <v>220</v>
      </c>
      <c r="C220" s="13" t="s">
        <v>320</v>
      </c>
      <c r="D220" s="13"/>
      <c r="E220" s="13"/>
      <c r="F220" s="15"/>
      <c r="G220" s="13"/>
      <c r="H220" s="13"/>
      <c r="I220" s="13"/>
      <c r="J220" s="13"/>
      <c r="K220" s="13"/>
      <c r="L220" s="13"/>
    </row>
    <row r="221" spans="1:12" x14ac:dyDescent="0.15">
      <c r="A221" s="13">
        <v>934</v>
      </c>
      <c r="B221" s="13">
        <v>221</v>
      </c>
      <c r="C221" s="13" t="s">
        <v>321</v>
      </c>
      <c r="D221" s="13"/>
      <c r="E221" s="13"/>
      <c r="F221" s="15"/>
      <c r="G221" s="13"/>
      <c r="H221" s="13"/>
      <c r="I221" s="13"/>
      <c r="J221" s="13"/>
      <c r="K221" s="13"/>
      <c r="L221" s="13"/>
    </row>
    <row r="222" spans="1:12" x14ac:dyDescent="0.15">
      <c r="A222" s="13">
        <v>936</v>
      </c>
      <c r="B222" s="13">
        <v>222</v>
      </c>
      <c r="C222" s="13" t="s">
        <v>322</v>
      </c>
      <c r="D222" s="13"/>
      <c r="E222" s="13"/>
      <c r="F222" s="15"/>
      <c r="G222" s="13"/>
      <c r="H222" s="13"/>
      <c r="I222" s="13"/>
      <c r="J222" s="13"/>
      <c r="K222" s="13"/>
      <c r="L222" s="13"/>
    </row>
    <row r="223" spans="1:12" x14ac:dyDescent="0.15">
      <c r="A223" s="13">
        <v>948</v>
      </c>
      <c r="B223" s="13">
        <v>223</v>
      </c>
      <c r="C223" s="13" t="s">
        <v>323</v>
      </c>
      <c r="D223" s="13"/>
      <c r="E223" s="13"/>
      <c r="F223" s="15"/>
      <c r="G223" s="13"/>
      <c r="H223" s="13"/>
      <c r="I223" s="13"/>
      <c r="J223" s="13"/>
      <c r="K223" s="13"/>
      <c r="L223" s="13"/>
    </row>
    <row r="224" spans="1:12" x14ac:dyDescent="0.15">
      <c r="A224" s="13">
        <v>951</v>
      </c>
      <c r="B224" s="13">
        <v>224</v>
      </c>
      <c r="C224" s="13" t="s">
        <v>324</v>
      </c>
      <c r="D224" s="13"/>
      <c r="E224" s="13"/>
      <c r="F224" s="15"/>
      <c r="G224" s="13"/>
      <c r="H224" s="13"/>
      <c r="I224" s="13"/>
      <c r="J224" s="13"/>
      <c r="K224" s="13"/>
      <c r="L224" s="13"/>
    </row>
    <row r="225" spans="1:12" x14ac:dyDescent="0.15">
      <c r="A225" s="13">
        <v>953</v>
      </c>
      <c r="B225" s="13">
        <v>225</v>
      </c>
      <c r="C225" s="13" t="s">
        <v>325</v>
      </c>
      <c r="D225" s="13"/>
      <c r="E225" s="13"/>
      <c r="F225" s="15"/>
      <c r="G225" s="13"/>
      <c r="H225" s="13"/>
      <c r="I225" s="13"/>
      <c r="J225" s="13"/>
      <c r="K225" s="13"/>
      <c r="L225" s="13"/>
    </row>
    <row r="226" spans="1:12" x14ac:dyDescent="0.15">
      <c r="A226" s="13">
        <v>954</v>
      </c>
      <c r="B226" s="13">
        <v>226</v>
      </c>
      <c r="C226" s="13" t="s">
        <v>326</v>
      </c>
      <c r="D226" s="13"/>
      <c r="E226" s="13"/>
      <c r="F226" s="15"/>
      <c r="G226" s="13"/>
      <c r="H226" s="13"/>
      <c r="I226" s="13"/>
      <c r="J226" s="13"/>
      <c r="K226" s="13"/>
      <c r="L226" s="13"/>
    </row>
    <row r="227" spans="1:12" x14ac:dyDescent="0.15">
      <c r="A227" s="13">
        <v>955</v>
      </c>
      <c r="B227" s="13">
        <v>227</v>
      </c>
      <c r="C227" s="13" t="s">
        <v>327</v>
      </c>
      <c r="D227" s="13"/>
      <c r="E227" s="13"/>
      <c r="F227" s="15"/>
      <c r="G227" s="13"/>
      <c r="H227" s="13"/>
      <c r="I227" s="13"/>
      <c r="J227" s="13"/>
      <c r="K227" s="13"/>
      <c r="L227" s="13"/>
    </row>
    <row r="228" spans="1:12" x14ac:dyDescent="0.15">
      <c r="A228" s="13">
        <v>957</v>
      </c>
      <c r="B228" s="13">
        <v>228</v>
      </c>
      <c r="C228" s="13" t="s">
        <v>328</v>
      </c>
      <c r="D228" s="13"/>
      <c r="E228" s="13"/>
      <c r="F228" s="15"/>
      <c r="G228" s="13"/>
      <c r="H228" s="13"/>
      <c r="I228" s="13"/>
      <c r="J228" s="13"/>
      <c r="K228" s="13"/>
      <c r="L228" s="13"/>
    </row>
    <row r="229" spans="1:12" x14ac:dyDescent="0.15">
      <c r="A229" s="13">
        <v>960</v>
      </c>
      <c r="B229" s="13">
        <v>229</v>
      </c>
      <c r="C229" s="13" t="s">
        <v>329</v>
      </c>
      <c r="D229" s="13"/>
      <c r="E229" s="13"/>
      <c r="F229" s="15"/>
      <c r="G229" s="13"/>
      <c r="H229" s="13"/>
      <c r="I229" s="13"/>
      <c r="J229" s="13"/>
      <c r="K229" s="13"/>
      <c r="L229" s="13"/>
    </row>
    <row r="230" spans="1:12" x14ac:dyDescent="0.15">
      <c r="A230" s="13">
        <v>961</v>
      </c>
      <c r="B230" s="13">
        <v>230</v>
      </c>
      <c r="C230" s="13" t="s">
        <v>330</v>
      </c>
      <c r="D230" s="13"/>
      <c r="E230" s="13"/>
      <c r="F230" s="15"/>
      <c r="G230" s="13"/>
      <c r="H230" s="13"/>
      <c r="I230" s="13"/>
      <c r="J230" s="13"/>
      <c r="K230" s="13"/>
      <c r="L230" s="13"/>
    </row>
    <row r="231" spans="1:12" x14ac:dyDescent="0.15">
      <c r="A231" s="13">
        <v>964</v>
      </c>
      <c r="B231" s="13">
        <v>231</v>
      </c>
      <c r="C231" s="13" t="s">
        <v>331</v>
      </c>
      <c r="D231" s="13"/>
      <c r="E231" s="13"/>
      <c r="F231" s="15"/>
      <c r="G231" s="13"/>
      <c r="H231" s="13"/>
      <c r="I231" s="13"/>
      <c r="J231" s="13"/>
      <c r="K231" s="13"/>
      <c r="L231" s="13"/>
    </row>
    <row r="232" spans="1:12" x14ac:dyDescent="0.15">
      <c r="A232" s="13">
        <v>965</v>
      </c>
      <c r="B232" s="13">
        <v>232</v>
      </c>
      <c r="C232" s="13" t="s">
        <v>332</v>
      </c>
      <c r="D232" s="13"/>
      <c r="E232" s="13"/>
      <c r="F232" s="15"/>
      <c r="G232" s="13"/>
      <c r="H232" s="13"/>
      <c r="I232" s="13"/>
      <c r="J232" s="13"/>
      <c r="K232" s="13"/>
      <c r="L232" s="13"/>
    </row>
    <row r="233" spans="1:12" x14ac:dyDescent="0.15">
      <c r="A233" s="13">
        <v>1102</v>
      </c>
      <c r="B233" s="13">
        <v>233</v>
      </c>
      <c r="C233" s="13" t="s">
        <v>333</v>
      </c>
      <c r="D233" s="13"/>
      <c r="E233" s="13"/>
      <c r="F233" s="15"/>
      <c r="G233" s="13"/>
      <c r="H233" s="13"/>
      <c r="I233" s="13"/>
      <c r="J233" s="13"/>
      <c r="K233" s="13"/>
      <c r="L233" s="13"/>
    </row>
    <row r="234" spans="1:12" x14ac:dyDescent="0.15">
      <c r="A234" s="13">
        <v>1103</v>
      </c>
      <c r="B234" s="13">
        <v>234</v>
      </c>
      <c r="C234" s="13" t="s">
        <v>334</v>
      </c>
      <c r="D234" s="13"/>
      <c r="E234" s="13"/>
      <c r="F234" s="15"/>
      <c r="G234" s="13"/>
      <c r="H234" s="13"/>
      <c r="I234" s="13"/>
      <c r="J234" s="13"/>
      <c r="K234" s="13"/>
      <c r="L234" s="13"/>
    </row>
    <row r="235" spans="1:12" x14ac:dyDescent="0.15">
      <c r="A235" s="13">
        <v>1105</v>
      </c>
      <c r="B235" s="13">
        <v>235</v>
      </c>
      <c r="C235" s="13" t="s">
        <v>335</v>
      </c>
      <c r="D235" s="13"/>
      <c r="E235" s="13"/>
      <c r="F235" s="15"/>
      <c r="G235" s="13"/>
      <c r="H235" s="13"/>
      <c r="I235" s="13"/>
      <c r="J235" s="13"/>
      <c r="K235" s="13"/>
      <c r="L235" s="13"/>
    </row>
    <row r="236" spans="1:12" x14ac:dyDescent="0.15">
      <c r="A236" s="13">
        <v>1122</v>
      </c>
      <c r="B236" s="13">
        <v>236</v>
      </c>
      <c r="C236" s="13" t="s">
        <v>336</v>
      </c>
      <c r="D236" s="13"/>
      <c r="E236" s="13"/>
      <c r="F236" s="15"/>
      <c r="G236" s="13"/>
      <c r="H236" s="13"/>
      <c r="I236" s="13"/>
      <c r="J236" s="13"/>
      <c r="K236" s="13"/>
      <c r="L236" s="13"/>
    </row>
    <row r="237" spans="1:12" x14ac:dyDescent="0.15">
      <c r="A237" s="13">
        <v>1123</v>
      </c>
      <c r="B237" s="13">
        <v>237</v>
      </c>
      <c r="C237" s="13" t="s">
        <v>337</v>
      </c>
      <c r="D237" s="13"/>
      <c r="E237" s="13"/>
      <c r="F237" s="15"/>
      <c r="G237" s="13"/>
      <c r="H237" s="13"/>
      <c r="I237" s="13"/>
      <c r="J237" s="13"/>
      <c r="K237" s="13"/>
      <c r="L237" s="13"/>
    </row>
    <row r="238" spans="1:12" x14ac:dyDescent="0.15">
      <c r="A238" s="13">
        <v>1124</v>
      </c>
      <c r="B238" s="13">
        <v>238</v>
      </c>
      <c r="C238" s="13" t="s">
        <v>338</v>
      </c>
      <c r="D238" s="13"/>
      <c r="E238" s="13"/>
      <c r="F238" s="15"/>
      <c r="G238" s="13"/>
      <c r="H238" s="13"/>
      <c r="I238" s="13"/>
      <c r="J238" s="13"/>
      <c r="K238" s="13"/>
      <c r="L238" s="13"/>
    </row>
    <row r="239" spans="1:12" x14ac:dyDescent="0.15">
      <c r="A239" s="13">
        <v>1125</v>
      </c>
      <c r="B239" s="13">
        <v>239</v>
      </c>
      <c r="C239" s="13" t="s">
        <v>101</v>
      </c>
      <c r="D239" s="13"/>
      <c r="E239" s="13"/>
      <c r="F239" s="16"/>
      <c r="G239" s="13"/>
      <c r="H239" s="13"/>
      <c r="I239" s="13"/>
      <c r="J239" s="13"/>
      <c r="K239" s="13"/>
      <c r="L239" s="13"/>
    </row>
    <row r="240" spans="1:12" x14ac:dyDescent="0.15">
      <c r="A240" s="13">
        <v>1136</v>
      </c>
      <c r="B240" s="13">
        <v>240</v>
      </c>
      <c r="C240" s="13" t="s">
        <v>146</v>
      </c>
      <c r="D240" s="13"/>
      <c r="E240" s="13"/>
      <c r="F240" s="16"/>
      <c r="G240" s="13"/>
      <c r="H240" s="13"/>
      <c r="I240" s="13"/>
      <c r="J240" s="13"/>
      <c r="K240" s="13"/>
      <c r="L240" s="13"/>
    </row>
    <row r="241" spans="1:12" x14ac:dyDescent="0.15">
      <c r="A241" s="13">
        <v>1158</v>
      </c>
      <c r="B241" s="13">
        <v>241</v>
      </c>
      <c r="C241" s="13" t="s">
        <v>339</v>
      </c>
      <c r="D241" s="13"/>
      <c r="E241" s="13"/>
      <c r="F241" s="16"/>
      <c r="G241" s="13"/>
      <c r="H241" s="13"/>
      <c r="I241" s="13"/>
      <c r="J241" s="13"/>
      <c r="K241" s="13"/>
      <c r="L241" s="13"/>
    </row>
    <row r="242" spans="1:12" x14ac:dyDescent="0.15">
      <c r="A242" s="13"/>
      <c r="B242" s="13"/>
      <c r="C242" s="13"/>
      <c r="D242" s="13"/>
      <c r="E242" s="13"/>
      <c r="F242" s="16"/>
      <c r="G242" s="13"/>
      <c r="H242" s="13"/>
      <c r="I242" s="13"/>
      <c r="J242" s="13"/>
      <c r="K242" s="13"/>
      <c r="L242" s="13"/>
    </row>
    <row r="243" spans="1:12" x14ac:dyDescent="0.15">
      <c r="A243" s="13"/>
      <c r="B243" s="13"/>
      <c r="C243" s="13"/>
      <c r="D243" s="13"/>
      <c r="E243" s="13"/>
      <c r="F243" s="16"/>
      <c r="G243" s="13"/>
      <c r="H243" s="13"/>
      <c r="I243" s="13"/>
      <c r="J243" s="13"/>
      <c r="K243" s="13"/>
      <c r="L243" s="13"/>
    </row>
    <row r="244" spans="1:12" x14ac:dyDescent="0.15">
      <c r="A244" s="13"/>
      <c r="B244" s="13"/>
      <c r="C244" s="13"/>
      <c r="D244" s="13"/>
      <c r="E244" s="13"/>
      <c r="F244" s="16"/>
      <c r="G244" s="13"/>
      <c r="H244" s="13"/>
      <c r="I244" s="13"/>
      <c r="J244" s="13"/>
      <c r="K244" s="13"/>
      <c r="L244" s="13"/>
    </row>
    <row r="245" spans="1:12" x14ac:dyDescent="0.15">
      <c r="A245" s="13"/>
      <c r="B245" s="13"/>
      <c r="C245" s="13"/>
      <c r="D245" s="13"/>
      <c r="E245" s="13"/>
      <c r="F245" s="16"/>
      <c r="G245" s="13"/>
      <c r="H245" s="13"/>
      <c r="I245" s="13"/>
      <c r="J245" s="13"/>
      <c r="K245" s="13"/>
      <c r="L245" s="13"/>
    </row>
    <row r="246" spans="1:12" x14ac:dyDescent="0.15">
      <c r="A246" s="13"/>
      <c r="B246" s="13"/>
      <c r="C246" s="13"/>
      <c r="D246" s="13"/>
      <c r="E246" s="13"/>
      <c r="F246" s="16"/>
      <c r="G246" s="13"/>
      <c r="H246" s="13"/>
      <c r="I246" s="13"/>
      <c r="J246" s="13"/>
      <c r="K246" s="13"/>
      <c r="L246" s="13"/>
    </row>
    <row r="247" spans="1:12" x14ac:dyDescent="0.15">
      <c r="A247" s="13"/>
      <c r="B247" s="13"/>
      <c r="C247" s="13"/>
      <c r="D247" s="13"/>
      <c r="E247" s="13"/>
      <c r="F247" s="16"/>
      <c r="G247" s="13"/>
      <c r="H247" s="13"/>
      <c r="I247" s="13"/>
      <c r="J247" s="13"/>
      <c r="K247" s="13"/>
      <c r="L247" s="13"/>
    </row>
    <row r="248" spans="1:12" x14ac:dyDescent="0.15">
      <c r="A248" s="13"/>
      <c r="B248" s="13"/>
      <c r="C248" s="13"/>
      <c r="D248" s="13"/>
      <c r="E248" s="13"/>
      <c r="F248" s="16"/>
      <c r="G248" s="13"/>
      <c r="H248" s="13"/>
      <c r="I248" s="13"/>
      <c r="J248" s="13"/>
      <c r="K248" s="13"/>
      <c r="L248" s="13"/>
    </row>
    <row r="249" spans="1:12" x14ac:dyDescent="0.15">
      <c r="A249" s="13"/>
      <c r="B249" s="13"/>
      <c r="C249" s="13"/>
      <c r="D249" s="13"/>
      <c r="E249" s="13"/>
      <c r="F249" s="16"/>
      <c r="G249" s="13"/>
      <c r="H249" s="13"/>
      <c r="I249" s="13"/>
      <c r="J249" s="13"/>
      <c r="K249" s="13"/>
      <c r="L249" s="13"/>
    </row>
    <row r="250" spans="1:12" x14ac:dyDescent="0.15">
      <c r="A250" s="13"/>
      <c r="B250" s="13"/>
      <c r="C250" s="13"/>
      <c r="D250" s="13"/>
      <c r="E250" s="13"/>
      <c r="F250" s="16"/>
      <c r="G250" s="13"/>
      <c r="H250" s="13"/>
      <c r="I250" s="13"/>
      <c r="J250" s="13"/>
      <c r="K250" s="13"/>
      <c r="L250" s="13"/>
    </row>
    <row r="251" spans="1:12" x14ac:dyDescent="0.15">
      <c r="A251" s="13"/>
      <c r="B251" s="13"/>
      <c r="C251" s="13"/>
      <c r="D251" s="13"/>
      <c r="E251" s="13"/>
      <c r="F251" s="16"/>
      <c r="G251" s="13"/>
      <c r="H251" s="13"/>
      <c r="I251" s="13"/>
      <c r="J251" s="13"/>
      <c r="K251" s="13"/>
      <c r="L251" s="13"/>
    </row>
    <row r="252" spans="1:12" x14ac:dyDescent="0.15">
      <c r="A252" s="13"/>
      <c r="B252" s="13"/>
      <c r="C252" s="13"/>
      <c r="D252" s="13"/>
      <c r="E252" s="13"/>
      <c r="F252" s="16"/>
      <c r="G252" s="13"/>
      <c r="H252" s="13"/>
      <c r="I252" s="13"/>
      <c r="J252" s="13"/>
      <c r="K252" s="13"/>
      <c r="L252" s="13"/>
    </row>
    <row r="253" spans="1:12" x14ac:dyDescent="0.15">
      <c r="A253" s="13"/>
      <c r="B253" s="13"/>
      <c r="C253" s="13"/>
      <c r="D253" s="13"/>
      <c r="E253" s="13"/>
      <c r="F253" s="16"/>
      <c r="G253" s="13"/>
      <c r="H253" s="13"/>
      <c r="I253" s="13"/>
      <c r="J253" s="13"/>
      <c r="K253" s="13"/>
      <c r="L253" s="13"/>
    </row>
    <row r="254" spans="1:12" x14ac:dyDescent="0.15">
      <c r="A254" s="13"/>
      <c r="B254" s="13"/>
      <c r="C254" s="13"/>
      <c r="D254" s="13"/>
      <c r="E254" s="13"/>
      <c r="F254" s="16"/>
      <c r="G254" s="13"/>
      <c r="H254" s="13"/>
      <c r="I254" s="13"/>
      <c r="J254" s="13"/>
      <c r="K254" s="13"/>
      <c r="L254" s="13"/>
    </row>
    <row r="255" spans="1:12" x14ac:dyDescent="0.15">
      <c r="A255" s="13"/>
      <c r="B255" s="13"/>
      <c r="C255" s="13"/>
      <c r="D255" s="13"/>
      <c r="E255" s="13"/>
      <c r="F255" s="16"/>
      <c r="G255" s="13"/>
      <c r="H255" s="13"/>
      <c r="I255" s="13"/>
      <c r="J255" s="13"/>
      <c r="K255" s="13"/>
      <c r="L255" s="13"/>
    </row>
    <row r="256" spans="1:12" x14ac:dyDescent="0.15">
      <c r="A256" s="13"/>
      <c r="B256" s="13"/>
      <c r="C256" s="13"/>
      <c r="D256" s="13"/>
      <c r="E256" s="13"/>
      <c r="F256" s="16"/>
      <c r="G256" s="13"/>
      <c r="H256" s="13"/>
      <c r="I256" s="13"/>
      <c r="J256" s="13"/>
      <c r="K256" s="13"/>
      <c r="L256" s="13"/>
    </row>
    <row r="257" spans="1:15" x14ac:dyDescent="0.15">
      <c r="A257" s="13"/>
      <c r="B257" s="13"/>
      <c r="C257" s="13"/>
      <c r="D257" s="13"/>
      <c r="E257" s="13"/>
      <c r="F257" s="16"/>
      <c r="G257" s="13"/>
      <c r="H257" s="13"/>
      <c r="I257" s="13"/>
      <c r="J257" s="13"/>
      <c r="K257" s="13"/>
      <c r="L257" s="13"/>
    </row>
    <row r="258" spans="1:15" x14ac:dyDescent="0.15">
      <c r="A258" s="13"/>
      <c r="B258" s="13"/>
      <c r="C258" s="13"/>
      <c r="D258" s="13"/>
      <c r="E258" s="13"/>
      <c r="F258" s="16"/>
      <c r="G258" s="13"/>
      <c r="H258" s="13"/>
      <c r="I258" s="13"/>
      <c r="J258" s="13"/>
      <c r="K258" s="13"/>
      <c r="L258" s="13"/>
    </row>
    <row r="259" spans="1:15" x14ac:dyDescent="0.15">
      <c r="A259" s="13"/>
      <c r="B259" s="13"/>
      <c r="C259" s="13"/>
      <c r="D259" s="13"/>
      <c r="E259" s="13"/>
      <c r="F259" s="16"/>
      <c r="G259" s="13"/>
      <c r="H259" s="13"/>
      <c r="I259" s="13"/>
      <c r="J259" s="13"/>
      <c r="K259" s="13"/>
      <c r="L259" s="13"/>
    </row>
    <row r="260" spans="1:15" x14ac:dyDescent="0.15">
      <c r="A260" s="13"/>
      <c r="B260" s="13"/>
      <c r="C260" s="13"/>
      <c r="D260" s="13"/>
      <c r="E260" s="13"/>
      <c r="F260" s="16"/>
      <c r="G260" s="13"/>
      <c r="H260" s="13"/>
      <c r="I260" s="13"/>
      <c r="J260" s="13"/>
      <c r="K260" s="13"/>
      <c r="L260" s="13"/>
    </row>
    <row r="261" spans="1:15" x14ac:dyDescent="0.15">
      <c r="A261" s="13"/>
      <c r="B261" s="13"/>
      <c r="C261" s="13"/>
      <c r="D261" s="13"/>
      <c r="E261" s="13"/>
      <c r="F261" s="16"/>
      <c r="G261" s="13"/>
      <c r="H261" s="13"/>
      <c r="I261" s="13"/>
      <c r="J261" s="13"/>
      <c r="K261" s="13"/>
      <c r="L261" s="13"/>
    </row>
    <row r="262" spans="1:15" x14ac:dyDescent="0.15">
      <c r="A262" s="13"/>
      <c r="B262" s="13"/>
      <c r="C262" s="13"/>
      <c r="D262" s="13"/>
      <c r="E262" s="13"/>
      <c r="F262" s="16"/>
      <c r="G262" s="13"/>
      <c r="H262" s="13"/>
      <c r="I262" s="13"/>
      <c r="J262" s="13"/>
      <c r="K262" s="13"/>
      <c r="L262" s="13"/>
    </row>
    <row r="263" spans="1:15" x14ac:dyDescent="0.15">
      <c r="A263" s="13"/>
      <c r="B263" s="13"/>
      <c r="C263" s="13"/>
      <c r="D263" s="13"/>
      <c r="E263" s="13"/>
      <c r="F263" s="16"/>
      <c r="G263" s="13"/>
      <c r="H263" s="13"/>
      <c r="I263" s="13"/>
      <c r="J263" s="13"/>
      <c r="K263" s="13"/>
      <c r="L263" s="13"/>
    </row>
    <row r="264" spans="1:15" x14ac:dyDescent="0.15">
      <c r="A264" s="13"/>
      <c r="B264" s="13"/>
      <c r="C264" s="13"/>
      <c r="D264" s="13"/>
      <c r="E264" s="13"/>
      <c r="F264" s="16"/>
      <c r="G264" s="13"/>
      <c r="H264" s="13"/>
      <c r="I264" s="13"/>
      <c r="J264" s="13"/>
      <c r="K264" s="13"/>
      <c r="L264" s="13"/>
    </row>
    <row r="265" spans="1:15" x14ac:dyDescent="0.15">
      <c r="A265" s="13"/>
      <c r="B265" s="13"/>
      <c r="C265" s="13"/>
      <c r="D265" s="13"/>
      <c r="E265" s="13"/>
      <c r="F265" s="16"/>
      <c r="G265" s="13"/>
      <c r="H265" s="13"/>
      <c r="I265" s="13"/>
      <c r="J265" s="13"/>
      <c r="K265" s="13"/>
      <c r="L265" s="13"/>
    </row>
    <row r="266" spans="1:15" x14ac:dyDescent="0.15">
      <c r="A266" s="13"/>
      <c r="B266" s="13"/>
      <c r="C266" s="13"/>
      <c r="D266" s="13"/>
      <c r="E266" s="13"/>
      <c r="F266" s="16"/>
      <c r="G266" s="13"/>
      <c r="H266" s="13"/>
      <c r="I266" s="13"/>
      <c r="J266" s="13"/>
      <c r="K266" s="13"/>
      <c r="L266" s="13"/>
    </row>
    <row r="267" spans="1:15" x14ac:dyDescent="0.15">
      <c r="A267" s="13"/>
      <c r="B267" s="13"/>
      <c r="C267" s="13"/>
      <c r="D267" s="13"/>
      <c r="E267" s="13"/>
      <c r="F267" s="16"/>
      <c r="G267" s="13"/>
      <c r="H267" s="13"/>
      <c r="I267" s="13"/>
      <c r="J267" s="13"/>
      <c r="K267" s="13"/>
      <c r="L267" s="13"/>
    </row>
    <row r="268" spans="1:15" x14ac:dyDescent="0.15">
      <c r="A268" s="13"/>
      <c r="B268" s="13"/>
      <c r="C268" s="13"/>
      <c r="D268" s="13"/>
      <c r="E268" s="13"/>
      <c r="F268" s="16"/>
      <c r="G268" s="13"/>
      <c r="H268" s="13"/>
      <c r="I268" s="13"/>
      <c r="J268" s="13"/>
      <c r="K268" s="13"/>
      <c r="L268" s="13"/>
    </row>
    <row r="269" spans="1:15" x14ac:dyDescent="0.15">
      <c r="A269" s="13"/>
      <c r="B269" s="13"/>
      <c r="C269" s="13"/>
      <c r="D269" s="13"/>
      <c r="E269" s="13"/>
      <c r="F269" s="16"/>
      <c r="G269" s="13"/>
      <c r="H269" s="13"/>
      <c r="I269" s="13"/>
      <c r="J269" s="13"/>
      <c r="K269" s="13"/>
      <c r="L269" s="13"/>
    </row>
    <row r="270" spans="1:15" x14ac:dyDescent="0.15">
      <c r="A270" s="13"/>
      <c r="B270" s="13"/>
      <c r="C270" s="13"/>
      <c r="D270" s="13"/>
      <c r="E270" s="13"/>
      <c r="F270" s="13"/>
      <c r="G270" s="13"/>
      <c r="H270" s="21"/>
      <c r="I270" s="13"/>
      <c r="J270" s="21"/>
      <c r="K270" s="21"/>
      <c r="L270" s="21"/>
      <c r="M270" s="13"/>
      <c r="N270" s="13"/>
      <c r="O270" s="13"/>
    </row>
    <row r="271" spans="1:15" x14ac:dyDescent="0.15">
      <c r="K271" s="13"/>
      <c r="L271" s="13"/>
      <c r="M271" s="13"/>
      <c r="N271" s="13"/>
      <c r="O271" s="13"/>
    </row>
    <row r="272" spans="1:15" x14ac:dyDescent="0.15">
      <c r="C272" s="22"/>
    </row>
    <row r="273" spans="1:15" x14ac:dyDescent="0.15">
      <c r="B273">
        <v>2</v>
      </c>
      <c r="G273"/>
    </row>
    <row r="274" spans="1:15" x14ac:dyDescent="0.1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</row>
    <row r="275" spans="1:15" x14ac:dyDescent="0.15">
      <c r="A275" s="20"/>
      <c r="B275" s="14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</row>
    <row r="276" spans="1:15" x14ac:dyDescent="0.15">
      <c r="A276" s="19"/>
      <c r="B276" s="14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</row>
    <row r="277" spans="1:15" x14ac:dyDescent="0.15">
      <c r="A277" s="19"/>
      <c r="B277" s="14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</row>
    <row r="278" spans="1:15" x14ac:dyDescent="0.15">
      <c r="A278" s="19"/>
      <c r="B278" s="14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</row>
    <row r="279" spans="1:15" x14ac:dyDescent="0.15">
      <c r="A279" s="19"/>
      <c r="B279" s="14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</row>
    <row r="280" spans="1:15" x14ac:dyDescent="0.15">
      <c r="A280" s="19"/>
      <c r="B280" s="14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</row>
    <row r="281" spans="1:15" x14ac:dyDescent="0.15">
      <c r="A281" s="20"/>
      <c r="B281" s="14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</row>
    <row r="282" spans="1:15" x14ac:dyDescent="0.15">
      <c r="A282" s="19"/>
      <c r="B282" s="14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</row>
    <row r="283" spans="1:15" x14ac:dyDescent="0.15">
      <c r="A283" s="19"/>
      <c r="B283" s="14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</row>
    <row r="284" spans="1:15" x14ac:dyDescent="0.15">
      <c r="A284" s="19"/>
      <c r="B284" s="14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</row>
    <row r="285" spans="1:15" x14ac:dyDescent="0.15">
      <c r="A285" s="19"/>
      <c r="B285" s="14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</row>
    <row r="286" spans="1:15" x14ac:dyDescent="0.15">
      <c r="A286" s="20"/>
      <c r="B286" s="14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</row>
    <row r="287" spans="1:15" x14ac:dyDescent="0.15">
      <c r="A287" s="19"/>
      <c r="B287" s="14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</row>
    <row r="288" spans="1:15" x14ac:dyDescent="0.15">
      <c r="A288" s="19"/>
      <c r="B288" s="14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</row>
    <row r="289" spans="1:15" x14ac:dyDescent="0.15">
      <c r="A289" s="20"/>
      <c r="B289" s="14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</row>
    <row r="290" spans="1:15" x14ac:dyDescent="0.15">
      <c r="A290" s="20"/>
      <c r="B290" s="14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</row>
    <row r="291" spans="1:15" x14ac:dyDescent="0.15">
      <c r="A291" s="20"/>
      <c r="B291" s="14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</row>
    <row r="292" spans="1:15" x14ac:dyDescent="0.15">
      <c r="A292" s="19"/>
      <c r="B292" s="14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</row>
    <row r="293" spans="1:15" x14ac:dyDescent="0.15">
      <c r="A293" s="20"/>
      <c r="B293" s="14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</row>
    <row r="294" spans="1:15" x14ac:dyDescent="0.15">
      <c r="A294" s="19"/>
      <c r="B294" s="14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</row>
    <row r="295" spans="1:15" x14ac:dyDescent="0.15">
      <c r="A295" s="19"/>
      <c r="B295" s="14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</row>
    <row r="296" spans="1:15" x14ac:dyDescent="0.15">
      <c r="A296" s="19"/>
      <c r="B296" s="14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</row>
    <row r="297" spans="1:15" x14ac:dyDescent="0.15">
      <c r="A297" s="20"/>
      <c r="B297" s="14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</row>
    <row r="298" spans="1:15" x14ac:dyDescent="0.15">
      <c r="A298" s="19"/>
      <c r="B298" s="14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</row>
    <row r="299" spans="1:15" x14ac:dyDescent="0.15">
      <c r="A299" s="19"/>
      <c r="B299" s="14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</row>
    <row r="300" spans="1:15" x14ac:dyDescent="0.15">
      <c r="A300" s="19"/>
      <c r="B300" s="14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</row>
    <row r="301" spans="1:15" x14ac:dyDescent="0.15">
      <c r="A301" s="19"/>
      <c r="B301" s="14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</row>
    <row r="302" spans="1:15" x14ac:dyDescent="0.15">
      <c r="A302" s="19"/>
      <c r="B302" s="14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</row>
    <row r="303" spans="1:15" x14ac:dyDescent="0.15">
      <c r="A303" s="19"/>
      <c r="B303" s="14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</row>
    <row r="304" spans="1:15" x14ac:dyDescent="0.15">
      <c r="A304" s="19"/>
      <c r="B304" s="14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</row>
    <row r="305" spans="1:15" x14ac:dyDescent="0.15">
      <c r="A305" s="19"/>
      <c r="B305" s="14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</row>
    <row r="306" spans="1:15" x14ac:dyDescent="0.15">
      <c r="A306" s="19"/>
      <c r="B306" s="14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</row>
    <row r="307" spans="1:15" x14ac:dyDescent="0.15">
      <c r="A307" s="19"/>
      <c r="B307" s="14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</row>
    <row r="308" spans="1:15" x14ac:dyDescent="0.15">
      <c r="A308" s="19"/>
      <c r="B308" s="14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</row>
    <row r="309" spans="1:15" x14ac:dyDescent="0.15">
      <c r="A309" s="20"/>
      <c r="B309" s="14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</row>
    <row r="310" spans="1:15" x14ac:dyDescent="0.15">
      <c r="A310" s="19"/>
      <c r="B310" s="14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</row>
    <row r="311" spans="1:15" x14ac:dyDescent="0.15">
      <c r="A311" s="19"/>
      <c r="B311" s="14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</row>
    <row r="312" spans="1:15" x14ac:dyDescent="0.15">
      <c r="A312" s="19"/>
      <c r="B312" s="14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</row>
    <row r="313" spans="1:15" x14ac:dyDescent="0.15">
      <c r="A313" s="19"/>
      <c r="B313" s="14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</row>
    <row r="314" spans="1:15" x14ac:dyDescent="0.15">
      <c r="A314" s="19"/>
      <c r="B314" s="14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</row>
    <row r="315" spans="1:15" x14ac:dyDescent="0.15">
      <c r="A315" s="25"/>
      <c r="B315" s="23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</row>
    <row r="316" spans="1:15" x14ac:dyDescent="0.15">
      <c r="A316" s="19"/>
      <c r="B316" s="14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</row>
    <row r="317" spans="1:15" x14ac:dyDescent="0.15">
      <c r="A317" s="20"/>
      <c r="B317" s="26"/>
      <c r="C317" s="21"/>
      <c r="D317" s="21"/>
      <c r="E317" s="21"/>
      <c r="F317" s="21"/>
      <c r="G317" s="21"/>
      <c r="H317" s="13"/>
      <c r="I317" s="21"/>
      <c r="J317" s="13"/>
      <c r="K317" s="21"/>
      <c r="L317" s="13"/>
      <c r="M317" s="13"/>
      <c r="N317" s="13"/>
      <c r="O317" s="13"/>
    </row>
    <row r="318" spans="1:15" x14ac:dyDescent="0.15">
      <c r="A318">
        <v>1</v>
      </c>
      <c r="B318">
        <v>99</v>
      </c>
      <c r="C318" s="84" t="s">
        <v>347</v>
      </c>
    </row>
    <row r="319" spans="1:15" x14ac:dyDescent="0.15">
      <c r="A319">
        <v>100</v>
      </c>
      <c r="B319">
        <v>199</v>
      </c>
      <c r="C319" t="s">
        <v>346</v>
      </c>
    </row>
    <row r="320" spans="1:15" x14ac:dyDescent="0.15">
      <c r="A320">
        <v>200</v>
      </c>
      <c r="B320">
        <v>299</v>
      </c>
      <c r="C320" s="84"/>
    </row>
    <row r="321" spans="1:3" x14ac:dyDescent="0.15">
      <c r="A321">
        <v>300</v>
      </c>
      <c r="B321">
        <v>399</v>
      </c>
      <c r="C321" s="84" t="s">
        <v>348</v>
      </c>
    </row>
    <row r="322" spans="1:3" x14ac:dyDescent="0.15">
      <c r="A322">
        <v>400</v>
      </c>
      <c r="B322">
        <v>499</v>
      </c>
      <c r="C322" s="85" t="s">
        <v>349</v>
      </c>
    </row>
    <row r="323" spans="1:3" x14ac:dyDescent="0.15">
      <c r="A323">
        <v>500</v>
      </c>
      <c r="B323">
        <v>599</v>
      </c>
      <c r="C323" s="85" t="s">
        <v>350</v>
      </c>
    </row>
    <row r="324" spans="1:3" x14ac:dyDescent="0.15">
      <c r="A324">
        <v>600</v>
      </c>
      <c r="B324">
        <v>699</v>
      </c>
    </row>
    <row r="325" spans="1:3" x14ac:dyDescent="0.15">
      <c r="A325">
        <v>700</v>
      </c>
      <c r="B325">
        <v>799</v>
      </c>
      <c r="C325" s="84" t="s">
        <v>351</v>
      </c>
    </row>
    <row r="326" spans="1:3" x14ac:dyDescent="0.15">
      <c r="A326">
        <v>800</v>
      </c>
      <c r="B326">
        <v>899</v>
      </c>
      <c r="C326" s="84" t="s">
        <v>352</v>
      </c>
    </row>
    <row r="327" spans="1:3" x14ac:dyDescent="0.15">
      <c r="A327">
        <v>900</v>
      </c>
      <c r="B327">
        <v>999</v>
      </c>
      <c r="C327" s="84" t="s">
        <v>353</v>
      </c>
    </row>
    <row r="328" spans="1:3" x14ac:dyDescent="0.15">
      <c r="A328">
        <v>1000</v>
      </c>
      <c r="B328">
        <v>9999</v>
      </c>
      <c r="C328" s="84" t="s">
        <v>354</v>
      </c>
    </row>
  </sheetData>
  <customSheetViews>
    <customSheetView guid="{A3C31368-8BD7-480F-90CE-D418C8074156}" state="veryHidden" topLeftCell="A305">
      <selection activeCell="A318" sqref="A318:C328"/>
      <pageMargins left="0.7" right="0.7" top="0.75" bottom="0.75" header="0.3" footer="0.3"/>
    </customSheetView>
  </customSheetViews>
  <conditionalFormatting sqref="A1:A241">
    <cfRule type="duplicateValues" dxfId="1" priority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Page1&amp;2 </vt:lpstr>
      <vt:lpstr>Page5</vt:lpstr>
      <vt:lpstr>AR</vt:lpstr>
      <vt:lpstr>GK</vt:lpstr>
      <vt:lpstr>INC</vt:lpstr>
      <vt:lpstr>Page1&amp;2 !Print_Area</vt:lpstr>
      <vt:lpstr>TAX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Govt college of Technology</cp:lastModifiedBy>
  <cp:lastPrinted>2025-01-06T10:56:26Z</cp:lastPrinted>
  <dcterms:created xsi:type="dcterms:W3CDTF">1996-10-14T23:33:28Z</dcterms:created>
  <dcterms:modified xsi:type="dcterms:W3CDTF">2025-01-06T11:30:00Z</dcterms:modified>
</cp:coreProperties>
</file>