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1&amp;2 " sheetId="1" r:id="rId4"/>
    <sheet state="visible" name="Page5" sheetId="2" r:id="rId5"/>
    <sheet state="hidden" name="DATA" sheetId="3" r:id="rId6"/>
  </sheets>
  <definedNames>
    <definedName name="AR">DATA!$A$275:$O$320</definedName>
    <definedName name="TAX">'Page1&amp;2 '!$K$70</definedName>
    <definedName localSheetId="1" name="Z_A3C31368_8BD7_480F_90CE_D418C8074156_.wvu.Cols">Page5!$Z:$XFD</definedName>
    <definedName name="GK">DATA!$A$1:$O$269</definedName>
    <definedName localSheetId="0" name="Z_A3C31368_8BD7_480F_90CE_D418C8074156_.wvu.Rows">'Page1&amp;2 '!$85:$1048576</definedName>
    <definedName name="INC">'Page1&amp;2 '!$K$55</definedName>
    <definedName localSheetId="0" name="Z_A3C31368_8BD7_480F_90CE_D418C8074156_.wvu.Cols">'Page1&amp;2 '!$M:$XFD</definedName>
    <definedName localSheetId="0" name="Z_A3C31368_8BD7_480F_90CE_D418C8074156_.wvu.PrintArea">'Page1&amp;2 '!$A$2:$K$80</definedName>
  </definedNames>
  <calcPr/>
</workbook>
</file>

<file path=xl/sharedStrings.xml><?xml version="1.0" encoding="utf-8"?>
<sst xmlns="http://schemas.openxmlformats.org/spreadsheetml/2006/main" count="483" uniqueCount="414">
  <si>
    <t xml:space="preserve">Contact No </t>
  </si>
  <si>
    <t>OLD REGIME</t>
  </si>
  <si>
    <t>INCOME  TAX  CALCULATION  STATEMENT</t>
  </si>
  <si>
    <t xml:space="preserve">Last Date- </t>
  </si>
  <si>
    <t>FOR  THE  PERIOD  FROM  01.04.2025  TO  31.03.2026</t>
  </si>
  <si>
    <t xml:space="preserve">  ASSESSMENT  YEAR  2026 - 2027</t>
  </si>
  <si>
    <t xml:space="preserve">Name          </t>
  </si>
  <si>
    <t>GOVERNMENT COLLEGE OF TECHNOLOGY</t>
  </si>
  <si>
    <t xml:space="preserve">Designation  </t>
  </si>
  <si>
    <t>COIMBATORE 641 013</t>
  </si>
  <si>
    <t xml:space="preserve">PAN No.         </t>
  </si>
  <si>
    <t>TAN No.</t>
  </si>
  <si>
    <t>CMBO 03224 E</t>
  </si>
  <si>
    <r>
      <rPr>
        <rFont val="Arial"/>
        <b/>
        <sz val="8.0"/>
      </rPr>
      <t>TOTAL ANNUAL GROSS SALARY INCOME</t>
    </r>
    <r>
      <rPr>
        <rFont val="Arial"/>
        <b val="0"/>
        <sz val="8.0"/>
      </rPr>
      <t>: Including HRA, SLS, Additional Charge allowance, Arrears (Excluding cash allowance if any)</t>
    </r>
  </si>
  <si>
    <t>Rs.</t>
  </si>
  <si>
    <r>
      <rPr>
        <rFont val="Arial"/>
        <b/>
        <sz val="8.0"/>
      </rPr>
      <t>LESS</t>
    </r>
    <r>
      <rPr>
        <rFont val="Arial"/>
        <b val="0"/>
        <sz val="8.0"/>
      </rPr>
      <t xml:space="preserve"> - HRA  (sec.10(13A) &amp; Rule 2A)</t>
    </r>
  </si>
  <si>
    <r>
      <rPr>
        <rFont val="Arial"/>
        <b/>
        <sz val="8.0"/>
      </rPr>
      <t>A.</t>
    </r>
    <r>
      <rPr>
        <rFont val="Arial"/>
        <b val="0"/>
        <sz val="8.0"/>
      </rPr>
      <t xml:space="preserve"> </t>
    </r>
  </si>
  <si>
    <t xml:space="preserve">Actual Rent Paid </t>
  </si>
  <si>
    <t>B.</t>
  </si>
  <si>
    <t xml:space="preserve">Less:10% of (Pay + DA) </t>
  </si>
  <si>
    <r>
      <rPr>
        <rFont val="Arial"/>
        <b/>
        <sz val="8.0"/>
      </rPr>
      <t>C.</t>
    </r>
    <r>
      <rPr>
        <rFont val="Arial"/>
        <b val="0"/>
        <sz val="8.0"/>
      </rPr>
      <t xml:space="preserve"> </t>
    </r>
  </si>
  <si>
    <t xml:space="preserve">( A - B ) </t>
  </si>
  <si>
    <t>D.</t>
  </si>
  <si>
    <t>Actual HRA received</t>
  </si>
  <si>
    <t xml:space="preserve"> Least of the above (C or D)</t>
  </si>
  <si>
    <t>GROSS SALARY INCOME  (1 - 2)</t>
  </si>
  <si>
    <t>LESS:</t>
  </si>
  <si>
    <t>A.</t>
  </si>
  <si>
    <t>Standard Deduction under IT Rules u/s 16 (ia)</t>
  </si>
  <si>
    <t>Professional Tax  u/s 16 (iii)</t>
  </si>
  <si>
    <t>C.</t>
  </si>
  <si>
    <t>Conveyance Allowance u/s 10(14)</t>
  </si>
  <si>
    <t>Interest on Housing Loan u/s 24(b)(Max Rs. 2,00,000/- )</t>
  </si>
  <si>
    <t>TAXABLE SALARY INCOME [ 3 - 4 ]</t>
  </si>
  <si>
    <t>ADD: (OTHER SOURCE OF INCOME)</t>
  </si>
  <si>
    <t xml:space="preserve">Income from House property </t>
  </si>
  <si>
    <t>Any Other income ( Interest in savings bank, Interest on fixed deposit, Dividend, NSC Interest, Interest on PCA arrs, Agricultural Income,etc..</t>
  </si>
  <si>
    <t>Other Income From Employer (Remunerations and if any other)</t>
  </si>
  <si>
    <t>GROSS  TOTAL  INCOME  [ 5 + 6 ]</t>
  </si>
  <si>
    <t xml:space="preserve"> LESS: DEDUCTION UNDER CHAPTER VI A</t>
  </si>
  <si>
    <r>
      <rPr>
        <rFont val="Arial"/>
        <sz val="8.0"/>
      </rPr>
      <t>(i)</t>
    </r>
    <r>
      <rPr>
        <rFont val="Arial"/>
        <b/>
        <sz val="8.0"/>
      </rPr>
      <t xml:space="preserve"> U/s 80C:</t>
    </r>
    <r>
      <rPr>
        <rFont val="Arial"/>
        <sz val="8.0"/>
      </rPr>
      <t xml:space="preserve"> As per details attached (Note 4)</t>
    </r>
  </si>
  <si>
    <t>LIC, PLI, RPLI, PPF, SSY, UTI (ULIP) Premium  (  )</t>
  </si>
  <si>
    <t>NSC  VIII  Issue</t>
  </si>
  <si>
    <t>Interest  accrued  on  NSC's</t>
  </si>
  <si>
    <t>Equitity  Linked  Saving  Scheme (ELSS)</t>
  </si>
  <si>
    <t>E.</t>
  </si>
  <si>
    <t xml:space="preserve">G.P.F. </t>
  </si>
  <si>
    <t>F.</t>
  </si>
  <si>
    <t>C.P.S</t>
  </si>
  <si>
    <t>G.</t>
  </si>
  <si>
    <t>S.P.F, F.B.F &amp; HBA F.B.F</t>
  </si>
  <si>
    <t>H.</t>
  </si>
  <si>
    <t>C.T.D.</t>
  </si>
  <si>
    <t>I.</t>
  </si>
  <si>
    <t>Repayment  of  Housing  Loan (for Principal Max Rs.1'50'000/-)</t>
  </si>
  <si>
    <t>J.</t>
  </si>
  <si>
    <t>Tuition  Fees (Please  Refer  page  No.3  Note. No.2)</t>
  </si>
  <si>
    <t>K.</t>
  </si>
  <si>
    <t>Subscription to Equity  shares / Debentures  or Units  of  Intrastructure  sector  (Like ICICI,  IDBI  Infrastructure  bonds)</t>
  </si>
  <si>
    <t>L.</t>
  </si>
  <si>
    <t>Others (Please specify)</t>
  </si>
  <si>
    <t>(ii)</t>
  </si>
  <si>
    <r>
      <rPr>
        <rFont val="Arial"/>
        <b/>
        <sz val="8.0"/>
      </rPr>
      <t xml:space="preserve">U / S  80 CCC :  </t>
    </r>
    <r>
      <rPr>
        <rFont val="Arial"/>
        <b val="0"/>
        <sz val="8.0"/>
      </rPr>
      <t>Annuity Pension Funds</t>
    </r>
  </si>
  <si>
    <t>(iii)</t>
  </si>
  <si>
    <r>
      <rPr>
        <rFont val="Arial"/>
        <b/>
        <sz val="8.0"/>
      </rPr>
      <t xml:space="preserve">U / S  80 CCD (1) :  </t>
    </r>
    <r>
      <rPr>
        <rFont val="Arial"/>
        <b val="0"/>
        <sz val="8.0"/>
      </rPr>
      <t>Contribution  to  pension  scheme  of  central  Govt. (CPS)</t>
    </r>
  </si>
  <si>
    <t>(iv)</t>
  </si>
  <si>
    <r>
      <rPr>
        <rFont val="Arial"/>
        <b/>
        <sz val="8.0"/>
      </rPr>
      <t xml:space="preserve">U / S  80 CCE :  </t>
    </r>
    <r>
      <rPr>
        <rFont val="Arial"/>
        <b val="0"/>
        <sz val="8.0"/>
      </rPr>
      <t>Aggregate  amount  of  deduction  u/s 80C, 80CCC and  80 CCD  is  restricted  to  Rs.1,50,000/-</t>
    </r>
  </si>
  <si>
    <t>(v)</t>
  </si>
  <si>
    <r>
      <rPr>
        <rFont val="Arial"/>
        <b/>
        <sz val="8.0"/>
      </rPr>
      <t xml:space="preserve">U / S  80 CCD (1B) </t>
    </r>
    <r>
      <rPr>
        <rFont val="Arial"/>
        <b val="0"/>
        <sz val="8.0"/>
      </rPr>
      <t>An additional deduction for investment upto Rs.50000/- in NPS (Tier I account) is available exclusively to NPS subscribers.</t>
    </r>
  </si>
  <si>
    <t>(vi)</t>
  </si>
  <si>
    <r>
      <rPr>
        <rFont val="Arial"/>
        <b/>
        <sz val="8.0"/>
      </rPr>
      <t>U / S  80D</t>
    </r>
    <r>
      <rPr>
        <rFont val="Arial"/>
        <b val="0"/>
        <sz val="8.0"/>
      </rPr>
      <t xml:space="preserve"> :  Medical insurance premium paid in the name of assessee (if age&lt;60, Self/Spouse/Child - ₨25,000 &amp; if age&lt;60 for Parents ₨. 25,000)</t>
    </r>
    <r>
      <rPr>
        <rFont val="Arial"/>
        <b/>
        <sz val="8.0"/>
      </rPr>
      <t xml:space="preserve">   </t>
    </r>
  </si>
  <si>
    <t>(vii)</t>
  </si>
  <si>
    <r>
      <rPr>
        <rFont val="Arial"/>
        <b/>
        <sz val="8.0"/>
      </rPr>
      <t>U / S 80DD</t>
    </r>
    <r>
      <rPr>
        <rFont val="Arial"/>
        <b val="0"/>
        <sz val="8.0"/>
      </rPr>
      <t xml:space="preserve"> :  Expenses  on  medical  treatment  etc.,  and  deposit  made  for  maintenance  of  handicapped  dependents (Max  Rs.75,000/-) in  case  of  severe  disabilities  Rs.1,25,000/-</t>
    </r>
  </si>
  <si>
    <t xml:space="preserve">I PAGE TOTAL                                             C/O </t>
  </si>
  <si>
    <t>I PAGE TOTAL                                             B/F</t>
  </si>
  <si>
    <t>(viii)</t>
  </si>
  <si>
    <r>
      <rPr>
        <rFont val="Arial"/>
        <b/>
        <sz val="8.0"/>
      </rPr>
      <t>U / S 80DDB</t>
    </r>
    <r>
      <rPr>
        <rFont val="Arial"/>
        <b val="0"/>
        <sz val="8.0"/>
      </rPr>
      <t xml:space="preserve"> :  Medical  expenses  towards  treatment  of  himself,  or  a  dependent  relative  for  specified  diseases  and  ailments  (amounts  actually  paid  or  Rs.40,000/- Whichever  is  less,  form 10  should  be  enclosed)  for  senior  citizen  Rs.1,00,000/-  or  expenditure  incurred</t>
    </r>
  </si>
  <si>
    <t>(ix)</t>
  </si>
  <si>
    <r>
      <rPr>
        <rFont val="Arial"/>
        <b/>
        <sz val="8.0"/>
      </rPr>
      <t>U / S 80 E</t>
    </r>
    <r>
      <rPr>
        <rFont val="Arial"/>
        <b val="0"/>
        <sz val="8.0"/>
      </rPr>
      <t xml:space="preserve"> : Repayment  of  interest  on  loan  taken  for  higher  studies  availed  by  the  assessee</t>
    </r>
  </si>
  <si>
    <t>(x)</t>
  </si>
  <si>
    <r>
      <rPr>
        <rFont val="Arial"/>
        <b/>
        <sz val="8.0"/>
      </rPr>
      <t>U / S  80 G</t>
    </r>
    <r>
      <rPr>
        <rFont val="Arial"/>
        <b val="0"/>
        <sz val="8.0"/>
      </rPr>
      <t xml:space="preserve"> :  Donation made to Government Relief Funds.</t>
    </r>
  </si>
  <si>
    <t>(xi)</t>
  </si>
  <si>
    <r>
      <rPr>
        <rFont val="Arial"/>
        <b/>
        <sz val="8.0"/>
      </rPr>
      <t>U / S  80 U</t>
    </r>
    <r>
      <rPr>
        <rFont val="Arial"/>
        <b val="0"/>
        <sz val="8.0"/>
      </rPr>
      <t xml:space="preserve"> :  Deduction  in  respect  of  totally  blind or  mentally  retarded  or  permanent  physically  handicapped  persons ( Upto Rs.75,000/- if  disabilities  is  over  40%  and  Rs.1,25,000/-  if  disabilities  is  over  80%.</t>
    </r>
  </si>
  <si>
    <t>(xii)</t>
  </si>
  <si>
    <r>
      <rPr>
        <rFont val="Arial"/>
        <b/>
        <sz val="8.0"/>
      </rPr>
      <t xml:space="preserve">Others </t>
    </r>
    <r>
      <rPr>
        <rFont val="Arial"/>
        <b val="0"/>
        <sz val="8.0"/>
      </rPr>
      <t>(Please specify)</t>
    </r>
  </si>
  <si>
    <t>GRAND TOTAL [ SUM  OF 8(i) TO 8(xii) ]</t>
  </si>
  <si>
    <r>
      <rPr>
        <rFont val="Arial"/>
        <b/>
        <sz val="8.0"/>
      </rPr>
      <t xml:space="preserve">TOTAL  TAXABLE  INCOME  ( 7 - 8 )
</t>
    </r>
    <r>
      <rPr>
        <rFont val="Arial"/>
        <b val="0"/>
        <sz val="8.0"/>
      </rPr>
      <t>(Rounded  off  to  nearest  ten  rupees)
Note: ALL  DEDUCTION UNDER COLUMN 9(i)  TO  9(xii)  CANNOT  EXCEED  GROSS  TOTAL INCOME</t>
    </r>
  </si>
  <si>
    <r>
      <rPr>
        <rFont val="Arial"/>
        <b/>
        <sz val="8.0"/>
      </rPr>
      <t xml:space="preserve">COMPUTATION  OF  TAX: </t>
    </r>
    <r>
      <rPr>
        <rFont val="Arial"/>
        <b val="0"/>
        <sz val="8.0"/>
      </rPr>
      <t>( Rounded off to nearest one rupee)</t>
    </r>
  </si>
  <si>
    <t xml:space="preserve">Table  1 : Tax  rates  applicable  to  Men and Women Employees   </t>
  </si>
  <si>
    <t>TAXABLE  INCOME</t>
  </si>
  <si>
    <t>INCOME  TAX  RATE</t>
  </si>
  <si>
    <t>INCOME  TAX                                                      Rs.</t>
  </si>
  <si>
    <t>Deduction u/s 80C, 80D are permitted as usual</t>
  </si>
  <si>
    <t>Upto  Rs.2,50,000</t>
  </si>
  <si>
    <t>Nil</t>
  </si>
  <si>
    <t>Rs.2,50,001  to  Rs.5,00,000</t>
  </si>
  <si>
    <t>5%  of  the  amt  exceeding  Rs.2,50,000</t>
  </si>
  <si>
    <t>Rs.5,00,001  to  Rs.10,00,000</t>
  </si>
  <si>
    <t>Rs.12,500 + 20% of amt exceeding Rs.5,00,000</t>
  </si>
  <si>
    <t>Exceeding  Rs.10,00,000</t>
  </si>
  <si>
    <t>Rs.1,12,500 + 30% of the amt exceeding Rs.10,00,000</t>
  </si>
  <si>
    <t>Table  2 : Education Cess</t>
  </si>
  <si>
    <t>Education  cess of  4% is payable on  total tax</t>
  </si>
  <si>
    <r>
      <rPr>
        <rFont val="Arial"/>
        <b/>
        <sz val="8.0"/>
      </rPr>
      <t xml:space="preserve">Tax  payable  on  Taxable  Income </t>
    </r>
    <r>
      <rPr>
        <rFont val="Arial"/>
        <b val="0"/>
        <sz val="8.0"/>
      </rPr>
      <t xml:space="preserve"> :                                                                                                      
(As per  table  1 or 2  as  above)</t>
    </r>
  </si>
  <si>
    <t>Less: Rebate u/s 87A (Rs.12500/-)
(Applicable if the Total Taxable Income does not exceed Rs.5,00,000/-)</t>
  </si>
  <si>
    <t>Tax  payable  on  Taxable  Income</t>
  </si>
  <si>
    <r>
      <rPr>
        <rFont val="Arial"/>
        <b/>
        <sz val="8.0"/>
      </rPr>
      <t>ADD</t>
    </r>
    <r>
      <rPr>
        <rFont val="Arial"/>
        <b val="0"/>
        <sz val="8.0"/>
      </rPr>
      <t xml:space="preserve"> :  Education  cess  @ 4%  on  Tax  Payable</t>
    </r>
  </si>
  <si>
    <t>Total  Tax  Payable</t>
  </si>
  <si>
    <r>
      <rPr>
        <rFont val="Arial"/>
        <b/>
        <sz val="8.0"/>
      </rPr>
      <t>LESS</t>
    </r>
    <r>
      <rPr>
        <rFont val="Arial"/>
        <b val="0"/>
        <sz val="8.0"/>
      </rPr>
      <t xml:space="preserve"> : Rebate  u / s 86, 89, 90  or  91</t>
    </r>
  </si>
  <si>
    <r>
      <rPr>
        <rFont val="Arial"/>
        <b/>
        <sz val="8.0"/>
      </rPr>
      <t>LESS</t>
    </r>
    <r>
      <rPr>
        <rFont val="Arial"/>
        <b val="0"/>
        <sz val="8.0"/>
      </rPr>
      <t xml:space="preserve"> : Pre Paid Tax (Advance Tax, TDS)</t>
    </r>
  </si>
  <si>
    <r>
      <rPr>
        <rFont val="Arial"/>
        <b/>
        <sz val="8.0"/>
      </rPr>
      <t xml:space="preserve">LESS : </t>
    </r>
    <r>
      <rPr>
        <rFont val="Arial"/>
        <b val="0"/>
        <sz val="8.0"/>
      </rPr>
      <t>Pre paid Educational Cess</t>
    </r>
  </si>
  <si>
    <t>Income tax to be deducted from February 2026 salary (excluding cess)</t>
  </si>
  <si>
    <t xml:space="preserve"> Education cess to be deducted from  February 2026 salary </t>
  </si>
  <si>
    <t>Signature</t>
  </si>
  <si>
    <t>Designation</t>
  </si>
  <si>
    <t>Date</t>
  </si>
  <si>
    <t>STATEMENT SHOWING THE PAY AND OTHER ALLOWANCES DRAWN AND DEDUCTIONS PARTICULARS</t>
  </si>
  <si>
    <t xml:space="preserve">  FOR  THE FINANCIAL YEAR  2025 - 2026 (ASSESSMENT  YEAR   2026 - 2027)</t>
  </si>
  <si>
    <t>Professional Tax</t>
  </si>
  <si>
    <t>IFHRMS No</t>
  </si>
  <si>
    <t>Name</t>
  </si>
  <si>
    <t>PAN. No.</t>
  </si>
  <si>
    <t>FLRPS4053N</t>
  </si>
  <si>
    <t>MONTH (SALARY)</t>
  </si>
  <si>
    <t>DUES</t>
  </si>
  <si>
    <t>TOTAL  Rs.</t>
  </si>
  <si>
    <t>DEDUCTIONS</t>
  </si>
  <si>
    <t>OTHER INCOME (NON SALARY)         Rs.</t>
  </si>
  <si>
    <t>Pay</t>
  </si>
  <si>
    <t xml:space="preserve">DA      </t>
  </si>
  <si>
    <t>DA ARR</t>
  </si>
  <si>
    <t xml:space="preserve">HRA     </t>
  </si>
  <si>
    <t xml:space="preserve">CCA     </t>
  </si>
  <si>
    <t xml:space="preserve">MA       </t>
  </si>
  <si>
    <t xml:space="preserve">OA         </t>
  </si>
  <si>
    <t>Spl Pay</t>
  </si>
  <si>
    <t>GPF</t>
  </si>
  <si>
    <t>CPS</t>
  </si>
  <si>
    <t>FBF</t>
  </si>
  <si>
    <t>SPF</t>
  </si>
  <si>
    <t>NHIS</t>
  </si>
  <si>
    <t xml:space="preserve">IT      </t>
  </si>
  <si>
    <t>IT CESS</t>
  </si>
  <si>
    <t>HBA (Prin.)</t>
  </si>
  <si>
    <t>HBA (Int.)</t>
  </si>
  <si>
    <t>HBA FBF</t>
  </si>
  <si>
    <t>PLI</t>
  </si>
  <si>
    <t>BONUS</t>
  </si>
  <si>
    <t>Consult 1</t>
  </si>
  <si>
    <t>Testing 1</t>
  </si>
  <si>
    <t>Part time 1</t>
  </si>
  <si>
    <t>Part time 2</t>
  </si>
  <si>
    <t>EXAM</t>
  </si>
  <si>
    <t>TFC</t>
  </si>
  <si>
    <t>TNEA</t>
  </si>
  <si>
    <t>Hostel</t>
  </si>
  <si>
    <t>Others</t>
  </si>
  <si>
    <t>INCR ARR.</t>
  </si>
  <si>
    <t>TOTAL</t>
  </si>
  <si>
    <t>SALARY ARR</t>
  </si>
  <si>
    <t>REM. TAXES</t>
  </si>
  <si>
    <t>SLS</t>
  </si>
  <si>
    <t xml:space="preserve"> Taxes</t>
  </si>
  <si>
    <t>Cess</t>
  </si>
  <si>
    <t>GROSS TOTAL</t>
  </si>
  <si>
    <t>SIGNATURE</t>
  </si>
  <si>
    <t>DATE</t>
  </si>
  <si>
    <t>B.NITHYAKALYANI</t>
  </si>
  <si>
    <t>P.S.VIMALARANI</t>
  </si>
  <si>
    <t>D.SATHYA</t>
  </si>
  <si>
    <t>N.SIVASUBRAMANI</t>
  </si>
  <si>
    <t>M.NITHYA</t>
  </si>
  <si>
    <t>C.KAVERI</t>
  </si>
  <si>
    <t>S.MAHENDRAN</t>
  </si>
  <si>
    <t>P.R.RANGASAMY</t>
  </si>
  <si>
    <t>M.DHARMALINGAN</t>
  </si>
  <si>
    <t>S. SATHYA</t>
  </si>
  <si>
    <t>M.SABITHAMANI</t>
  </si>
  <si>
    <t>J.JERALD</t>
  </si>
  <si>
    <t>S ASHOK RANJAN</t>
  </si>
  <si>
    <t>P.UMADEVI</t>
  </si>
  <si>
    <t>D.RAVI</t>
  </si>
  <si>
    <t>T.S.VISWALINGAM</t>
  </si>
  <si>
    <t>R.SUBHASHINI</t>
  </si>
  <si>
    <t>MARTIN AMBUROSE S</t>
  </si>
  <si>
    <t>T.RAJENDRAN</t>
  </si>
  <si>
    <t>K.NAGARAJAN</t>
  </si>
  <si>
    <t>M.MURUGESH</t>
  </si>
  <si>
    <t>T. KAVIYA</t>
  </si>
  <si>
    <t>M.DHARAMALINGAN</t>
  </si>
  <si>
    <t>K.NATARAJ</t>
  </si>
  <si>
    <t>T.NAGARAJAN</t>
  </si>
  <si>
    <t>N.MARUDACHALAM</t>
  </si>
  <si>
    <t>S.JAYASEELA</t>
  </si>
  <si>
    <t>SENTHILKUMAR K</t>
  </si>
  <si>
    <t>MOHAN BABU S</t>
  </si>
  <si>
    <t>S.RAMESH</t>
  </si>
  <si>
    <t>K. VIGNESH</t>
  </si>
  <si>
    <t>P. CHANDRAKUMAR</t>
  </si>
  <si>
    <t>M.DEVIKA</t>
  </si>
  <si>
    <t>P.GOKHUL KRISHNAN</t>
  </si>
  <si>
    <t>M. JAIKUMARI</t>
  </si>
  <si>
    <t>C.ANBUMALAR</t>
  </si>
  <si>
    <t>M.KARTHIKKUMAR</t>
  </si>
  <si>
    <t>P.KARTHIKEYAN</t>
  </si>
  <si>
    <t>EZHILARASI D</t>
  </si>
  <si>
    <t>J.ARAVINTH KUMAR</t>
  </si>
  <si>
    <t>J.SATHISH</t>
  </si>
  <si>
    <t>V.AMSA</t>
  </si>
  <si>
    <t>P.GIRIJA</t>
  </si>
  <si>
    <t>S.MURUGESAN</t>
  </si>
  <si>
    <t>M. SARAVANAN</t>
  </si>
  <si>
    <t>D.REETA</t>
  </si>
  <si>
    <t>R. KARPAGASHANMUGI</t>
  </si>
  <si>
    <t>M. SRINIVASAN</t>
  </si>
  <si>
    <t>S.VIJAYAKUMAR</t>
  </si>
  <si>
    <t>R RANGARAJ</t>
  </si>
  <si>
    <t>V.ESWARAN</t>
  </si>
  <si>
    <t>P.MURUGANANTHAM</t>
  </si>
  <si>
    <t>P.MAHESWARI</t>
  </si>
  <si>
    <t>S.MUTHAMIZHAN</t>
  </si>
  <si>
    <t>S. JAYSANKAR</t>
  </si>
  <si>
    <t>K. CHITHRA</t>
  </si>
  <si>
    <t>P. SIVARAMAN</t>
  </si>
  <si>
    <t>D. NANTHAKUMAR</t>
  </si>
  <si>
    <t>R.YOGANATHAN</t>
  </si>
  <si>
    <t>P.SRINIVASAN</t>
  </si>
  <si>
    <t>R.VIMAL SINGH</t>
  </si>
  <si>
    <t>P. JAGATHEESAN</t>
  </si>
  <si>
    <t>R.SASIKUMAR</t>
  </si>
  <si>
    <t>S.CHITRA</t>
  </si>
  <si>
    <t>N.NARMADHAI</t>
  </si>
  <si>
    <t>AMUTHAN G</t>
  </si>
  <si>
    <t>P. NIRMAL</t>
  </si>
  <si>
    <t>S.SOWKARTHIKA</t>
  </si>
  <si>
    <t>J.RANGARAJ</t>
  </si>
  <si>
    <t>R.SURENDRAN</t>
  </si>
  <si>
    <t>JAYASREE R</t>
  </si>
  <si>
    <t>M S AEZHISAI VALLAVI</t>
  </si>
  <si>
    <t>S.BRADEESH MOORTHY</t>
  </si>
  <si>
    <t>T. SEKAR</t>
  </si>
  <si>
    <t>D. KULANDAIVEL</t>
  </si>
  <si>
    <t>RAKESH GAUTAM</t>
  </si>
  <si>
    <t>N.NANDHAKUMAR</t>
  </si>
  <si>
    <t>S.PARIMALA MURUGAVENI</t>
  </si>
  <si>
    <t>M.KALPANA</t>
  </si>
  <si>
    <t>K.KUMARAVEL</t>
  </si>
  <si>
    <t>G.SUCHITRA</t>
  </si>
  <si>
    <t>R.RAJENDIRAN</t>
  </si>
  <si>
    <t>M.MUTHUCHELVAM</t>
  </si>
  <si>
    <t>J.DURAIKANNAN</t>
  </si>
  <si>
    <t>P.ASAIGEETHAN</t>
  </si>
  <si>
    <t>SANKAR S</t>
  </si>
  <si>
    <t>ABHUDAHEER J</t>
  </si>
  <si>
    <t>R.SATHYA</t>
  </si>
  <si>
    <t>K.REKHA</t>
  </si>
  <si>
    <t>S.P.JEYAPRIYA</t>
  </si>
  <si>
    <t>K. RAJESH KUMAR</t>
  </si>
  <si>
    <t>V.SATHEES KUMAR</t>
  </si>
  <si>
    <t>P. ANDAVAR</t>
  </si>
  <si>
    <t>C. BHARATHI</t>
  </si>
  <si>
    <t>M.RAMA</t>
  </si>
  <si>
    <t>J.ANBAZHAGAN VIJAY</t>
  </si>
  <si>
    <t>SUBHAPRIYA V</t>
  </si>
  <si>
    <t>G.RAVINDRA DEVI REVATHI</t>
  </si>
  <si>
    <t>R.BHUVANESWARI</t>
  </si>
  <si>
    <t>K.RAMESH</t>
  </si>
  <si>
    <t>R.RAJESWARI</t>
  </si>
  <si>
    <t>K.YASODA</t>
  </si>
  <si>
    <t>S.LATHA VENKATESHWARI</t>
  </si>
  <si>
    <t>D. KANAGARAJAN</t>
  </si>
  <si>
    <t>P.N.KANNAN</t>
  </si>
  <si>
    <t>S.RATHI</t>
  </si>
  <si>
    <t>G. THIRUGNANAM</t>
  </si>
  <si>
    <t>P. MANGAIYARKARASI</t>
  </si>
  <si>
    <t>O.SARANYA</t>
  </si>
  <si>
    <t>M.SAKTHIVEL</t>
  </si>
  <si>
    <t>T.RAJASENBAGAM</t>
  </si>
  <si>
    <t>A.MEENA KOWSHALYA</t>
  </si>
  <si>
    <t>L.SUMATHI</t>
  </si>
  <si>
    <t>S.MATHIVANAN</t>
  </si>
  <si>
    <t>P.ILAMATHI</t>
  </si>
  <si>
    <t>M.SANKAR KUMAR</t>
  </si>
  <si>
    <t>A.SASIKUMAR</t>
  </si>
  <si>
    <t>G.VIJAYA RAJA RAGAVAN</t>
  </si>
  <si>
    <t>S.KUMAR</t>
  </si>
  <si>
    <t>N.AJAY MANIKANDAN</t>
  </si>
  <si>
    <t>S. ANBU</t>
  </si>
  <si>
    <t>C.MARIMUTHU</t>
  </si>
  <si>
    <t>M.RAGHAPPRIYA</t>
  </si>
  <si>
    <t>N.ARULMOZHI</t>
  </si>
  <si>
    <t>G.R.RADHIKA</t>
  </si>
  <si>
    <t>A.SUGUNA</t>
  </si>
  <si>
    <t>B. ACHIAMMAL</t>
  </si>
  <si>
    <t>P.DEEPA</t>
  </si>
  <si>
    <t>R.DEVI</t>
  </si>
  <si>
    <t>M.BLESSY QUEEN MARY</t>
  </si>
  <si>
    <t>T.SUGUNA</t>
  </si>
  <si>
    <t>M.JEYANTHI</t>
  </si>
  <si>
    <t>S.GLADSON OLIVER</t>
  </si>
  <si>
    <t>C.ASWINI</t>
  </si>
  <si>
    <t>M. GOWRI SHANKAR</t>
  </si>
  <si>
    <t>R.MALAVIKA</t>
  </si>
  <si>
    <t>J.ARUN  BASKARAN</t>
  </si>
  <si>
    <t>R.NITHYA</t>
  </si>
  <si>
    <t>A.THIRUNAVUKKARASU</t>
  </si>
  <si>
    <t>P.SARANYA</t>
  </si>
  <si>
    <t>K.SELVAPRIYA</t>
  </si>
  <si>
    <t>A.ANNU</t>
  </si>
  <si>
    <t>D.ANGELINE KIRUBA</t>
  </si>
  <si>
    <t>M.N.NAFISA BEGAM</t>
  </si>
  <si>
    <t>V.KARTHIK</t>
  </si>
  <si>
    <t>S.MADHUVANTHI</t>
  </si>
  <si>
    <t>T.MALARVIZHI</t>
  </si>
  <si>
    <t>J.MERCY NISHA PAULINE</t>
  </si>
  <si>
    <t>V.RAJASEKAR</t>
  </si>
  <si>
    <t>C.MUTHUKUMARAN</t>
  </si>
  <si>
    <t>G.SHARMILA</t>
  </si>
  <si>
    <t>M.C.RAVATHI</t>
  </si>
  <si>
    <t>S.MAKESH KUMAR</t>
  </si>
  <si>
    <t>N.VADIVEL</t>
  </si>
  <si>
    <t>SAKTHIVEL R</t>
  </si>
  <si>
    <t>R. MUTHURAM</t>
  </si>
  <si>
    <t>S PERIYASAMY</t>
  </si>
  <si>
    <t>S. AYYAPPAN</t>
  </si>
  <si>
    <t>K.RAJUPILLAI</t>
  </si>
  <si>
    <t>M.GNANAKUMAR</t>
  </si>
  <si>
    <t>N.DEEPA</t>
  </si>
  <si>
    <t>A.VANITHA</t>
  </si>
  <si>
    <t>L.BALAKRISHNAN</t>
  </si>
  <si>
    <t>M.KUMAR</t>
  </si>
  <si>
    <t>D.VIMALA</t>
  </si>
  <si>
    <t>R.R. SRIDEVI</t>
  </si>
  <si>
    <t>E. RAGA IMA DEVI</t>
  </si>
  <si>
    <t>C.SIVASANKARI</t>
  </si>
  <si>
    <t>C.SARAVANAN</t>
  </si>
  <si>
    <t>M.MAHESWARAN</t>
  </si>
  <si>
    <t>HARINI M</t>
  </si>
  <si>
    <t>M.VEERAMMAL</t>
  </si>
  <si>
    <t>R.KARTHIKEYAN</t>
  </si>
  <si>
    <t>B.SARAVANAN</t>
  </si>
  <si>
    <t>D.SELVARASU</t>
  </si>
  <si>
    <t>DINESH G</t>
  </si>
  <si>
    <t>KARUPPASAMY B</t>
  </si>
  <si>
    <t>A.KARPAGAM</t>
  </si>
  <si>
    <t>B.NAGARAJ</t>
  </si>
  <si>
    <t>R.SELVAKUMAR</t>
  </si>
  <si>
    <t>A.SIRAJUNISHABEGAME</t>
  </si>
  <si>
    <t>SAKTHIVEL K</t>
  </si>
  <si>
    <t>U.BALACHANDRAN</t>
  </si>
  <si>
    <t>N.RAJMOHAN</t>
  </si>
  <si>
    <t>S.ANBALAGAN</t>
  </si>
  <si>
    <t>J.TAMILMATHI</t>
  </si>
  <si>
    <t>P.R.ANANDHABALAN</t>
  </si>
  <si>
    <t>A.KARUPPATHAL</t>
  </si>
  <si>
    <t>C.SAKTHIVEL</t>
  </si>
  <si>
    <t>G.VELAZHAGAN</t>
  </si>
  <si>
    <t>R.RAMACHANDRAN</t>
  </si>
  <si>
    <t>T.SELVAM</t>
  </si>
  <si>
    <t>R.SARAVANAN</t>
  </si>
  <si>
    <t>G.BABU</t>
  </si>
  <si>
    <t>G.DURAIMANIKANDAN</t>
  </si>
  <si>
    <t>P.MURUGAVEL</t>
  </si>
  <si>
    <t>P.SENTHILVELAVAN</t>
  </si>
  <si>
    <t>P.SUNDHARARAJAN</t>
  </si>
  <si>
    <t>S.RAJASEKAR</t>
  </si>
  <si>
    <t>S.P.SHANMUGA VADIVEL</t>
  </si>
  <si>
    <t>A.MURTHY</t>
  </si>
  <si>
    <t>K.SILAMBARASAN</t>
  </si>
  <si>
    <t>P.RATHINASAMY</t>
  </si>
  <si>
    <t>RAMASAMY K</t>
  </si>
  <si>
    <t>N.KUMAR</t>
  </si>
  <si>
    <t>N.DHANDAPANI</t>
  </si>
  <si>
    <t>SUBASHCHANDRABOSE P</t>
  </si>
  <si>
    <t>LOKESH R</t>
  </si>
  <si>
    <t>RAMYA P</t>
  </si>
  <si>
    <t>KALAISELVAN R</t>
  </si>
  <si>
    <t>A.KUMARAVELU</t>
  </si>
  <si>
    <t>H.SATHIYANARAYANAN</t>
  </si>
  <si>
    <t>R.MOHANASUNDARAM</t>
  </si>
  <si>
    <t>R.A.DHARMARAJAN</t>
  </si>
  <si>
    <t>V.KRISHNAMOORTHY</t>
  </si>
  <si>
    <t>K.MANIKANDAN</t>
  </si>
  <si>
    <t>S. SENTHILKUMAR</t>
  </si>
  <si>
    <t>GURUSAMY S</t>
  </si>
  <si>
    <t>B.MURALI</t>
  </si>
  <si>
    <t>K.S.RAJAN</t>
  </si>
  <si>
    <t>VENKATACHALAM G</t>
  </si>
  <si>
    <t>B.RAGHAVADEVI</t>
  </si>
  <si>
    <t>S.THIRUMOORTHY</t>
  </si>
  <si>
    <t>P.RANGASAMY</t>
  </si>
  <si>
    <t>D.SIVAKUMAR</t>
  </si>
  <si>
    <t>C.PANNEERSELVAM</t>
  </si>
  <si>
    <t>N.RANGARAJ</t>
  </si>
  <si>
    <t>R.MANIVANNAN</t>
  </si>
  <si>
    <t>HEMAWATHI S</t>
  </si>
  <si>
    <t>M.KANMANI</t>
  </si>
  <si>
    <t>P.BALAMURUGAN</t>
  </si>
  <si>
    <t>K.SUBASH</t>
  </si>
  <si>
    <t>V.VENGATESH</t>
  </si>
  <si>
    <t>R.SEKAR</t>
  </si>
  <si>
    <t>N.BALAMURUGAN</t>
  </si>
  <si>
    <t>I.CHANDRASEKAR</t>
  </si>
  <si>
    <t>R.THIRUVENKATASUBRAMANIAN</t>
  </si>
  <si>
    <t>P.RAJAMMAL</t>
  </si>
  <si>
    <t>PMT MINST 2</t>
  </si>
  <si>
    <t>PMT MINST</t>
  </si>
  <si>
    <t>NPNT</t>
  </si>
  <si>
    <t>PMT TEACH</t>
  </si>
  <si>
    <t>NPT</t>
  </si>
  <si>
    <t>PMT GAZ</t>
  </si>
  <si>
    <t>PMT LAB</t>
  </si>
  <si>
    <t>PMT WS</t>
  </si>
  <si>
    <t>PMT LGGS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</si>
</sst>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sz val="10.0"/>
      <name val="Arial"/>
    </font>
    <font>
      <b/>
      <u/>
      <sz val="12.0"/>
      <name val="Arial"/>
    </font>
    <font>
      <b/>
      <u/>
      <sz val="10.0"/>
      <name val="Arial"/>
    </font>
    <font>
      <b/>
      <sz val="8.0"/>
      <name val="Arial"/>
    </font>
    <font>
      <b/>
      <sz val="12.0"/>
      <name val="Arial"/>
    </font>
    <font/>
    <font>
      <b/>
      <sz val="10.0"/>
      <name val="Arial"/>
    </font>
    <font>
      <sz val="8.0"/>
      <name val="Arial"/>
    </font>
    <font>
      <sz val="8.0"/>
      <color/>
      <name val="Arial"/>
    </font>
    <font>
      <b/>
      <sz val="8.0"/>
      <color/>
      <name val="Arial"/>
    </font>
    <font>
      <b/>
      <sz val="9.0"/>
      <name val="Arial"/>
    </font>
    <font>
      <i/>
      <sz val="8.0"/>
      <name val="Arial"/>
    </font>
    <font>
      <b/>
      <sz val="10.0"/>
      <color/>
      <name val="Arial"/>
    </font>
    <font>
      <b/>
      <i/>
      <sz val="10.0"/>
      <color rgb="FF0070C0"/>
      <name val="Calibri"/>
    </font>
    <font>
      <b/>
      <i/>
      <sz val="10.0"/>
      <color/>
      <name val="Calibri"/>
    </font>
    <font>
      <b/>
      <sz val="12.0"/>
      <name val="CG Times"/>
    </font>
    <font>
      <b/>
      <sz val="11.0"/>
      <name val="Arial"/>
    </font>
    <font>
      <b/>
      <sz val="11.0"/>
      <name val="CG Times"/>
    </font>
    <font>
      <b/>
      <sz val="10.0"/>
      <name val="CG Times"/>
    </font>
    <font>
      <b/>
      <sz val="11.0"/>
      <color/>
      <name val="CG Times"/>
    </font>
    <font>
      <sz val="11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</fills>
  <borders count="117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top style="hair">
        <color rgb="FF000000"/>
      </top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top style="hair">
        <color rgb="FF000000"/>
      </top>
    </border>
    <border>
      <left style="thin">
        <color rgb="FF000000"/>
      </left>
      <top style="hair">
        <color rgb="FF000000"/>
      </top>
      <bottom style="hair">
        <color rgb="FF7F7F7F"/>
      </bottom>
    </border>
    <border>
      <left style="medium">
        <color rgb="FF000000"/>
      </left>
      <right style="thin">
        <color rgb="FF000000"/>
      </right>
      <top style="hair">
        <color/>
      </top>
      <bottom style="thin">
        <color rgb="FF000000"/>
      </bottom>
    </border>
    <border>
      <left style="thin">
        <color rgb="FF000000"/>
      </left>
      <top style="hair">
        <color rgb="FF7F7F7F"/>
      </top>
      <bottom style="thin">
        <color rgb="FF000000"/>
      </bottom>
    </border>
    <border>
      <right style="thin">
        <color rgb="FF000000"/>
      </right>
      <top style="hair">
        <color rgb="FF7F7F7F"/>
      </top>
      <bottom style="thin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 style="medium">
        <color rgb="FF000000"/>
      </right>
      <top style="hair">
        <color rgb="FF7F7F7F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hair">
        <color rgb="FF000000"/>
      </top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10" xfId="0" applyAlignment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/>
    </xf>
    <xf borderId="1" fillId="0" fontId="6" numFmtId="0" xfId="0" applyBorder="1" applyFont="1"/>
    <xf borderId="1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left" vertical="center"/>
    </xf>
    <xf borderId="3" fillId="0" fontId="6" numFmtId="0" xfId="0" applyBorder="1" applyFont="1"/>
    <xf borderId="3" fillId="0" fontId="7" numFmtId="0" xfId="0" applyAlignment="1" applyBorder="1" applyFont="1">
      <alignment horizontal="left" vertical="center"/>
    </xf>
    <xf borderId="4" fillId="0" fontId="6" numFmtId="0" xfId="0" applyBorder="1" applyFont="1"/>
    <xf borderId="5" fillId="0" fontId="7" numFmtId="0" xfId="0" applyAlignment="1" applyBorder="1" applyFont="1">
      <alignment horizontal="center" vertical="center"/>
    </xf>
    <xf borderId="6" fillId="0" fontId="6" numFmtId="0" xfId="0" applyBorder="1" applyFont="1"/>
    <xf borderId="7" fillId="0" fontId="6" numFmtId="0" xfId="0" applyBorder="1" applyFont="1"/>
    <xf borderId="8" fillId="0" fontId="7" numFmtId="0" xfId="0" applyAlignment="1" applyBorder="1" applyFont="1">
      <alignment horizontal="left" vertical="center"/>
    </xf>
    <xf borderId="9" fillId="0" fontId="6" numFmtId="0" xfId="0" applyBorder="1" applyFont="1"/>
    <xf borderId="9" fillId="0" fontId="7" numFmtId="0" xfId="0" applyAlignment="1" applyBorder="1" applyFont="1">
      <alignment horizontal="left" vertical="center"/>
    </xf>
    <xf borderId="10" fillId="0" fontId="6" numFmtId="0" xfId="0" applyBorder="1" applyFont="1"/>
    <xf borderId="11" fillId="0" fontId="7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7" numFmtId="0" xfId="0" applyAlignment="1" applyBorder="1" applyFont="1">
      <alignment horizontal="left" vertical="center"/>
    </xf>
    <xf borderId="14" fillId="0" fontId="6" numFmtId="0" xfId="0" applyBorder="1" applyFont="1"/>
    <xf borderId="14" fillId="0" fontId="7" numFmtId="0" xfId="0" applyAlignment="1" applyBorder="1" applyFont="1">
      <alignment horizontal="left" vertical="center"/>
    </xf>
    <xf borderId="15" fillId="0" fontId="6" numFmtId="0" xfId="0" applyBorder="1" applyFont="1"/>
    <xf borderId="13" fillId="0" fontId="7" numFmtId="0" xfId="0" applyAlignment="1" applyBorder="1" applyFont="1">
      <alignment vertical="center"/>
    </xf>
    <xf borderId="16" fillId="0" fontId="7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left" shrinkToFit="0" vertical="center" wrapText="1"/>
    </xf>
    <xf borderId="18" fillId="0" fontId="6" numFmtId="0" xfId="0" applyBorder="1" applyFont="1"/>
    <xf borderId="19" fillId="0" fontId="6" numFmtId="0" xfId="0" applyBorder="1" applyFont="1"/>
    <xf borderId="17" fillId="0" fontId="4" numFmtId="0" xfId="0" applyAlignment="1" applyBorder="1" applyFont="1">
      <alignment horizontal="right" vertical="center"/>
    </xf>
    <xf borderId="20" fillId="0" fontId="7" numFmtId="1" xfId="0" applyAlignment="1" applyBorder="1" applyFont="1" applyNumberFormat="1">
      <alignment horizontal="right" vertical="center"/>
    </xf>
    <xf borderId="21" fillId="0" fontId="7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left" vertical="center"/>
    </xf>
    <xf borderId="23" fillId="0" fontId="6" numFmtId="0" xfId="0" applyBorder="1" applyFont="1"/>
    <xf borderId="24" fillId="0" fontId="6" numFmtId="0" xfId="0" applyBorder="1" applyFont="1"/>
    <xf borderId="25" fillId="0" fontId="8" numFmtId="0" xfId="0" applyAlignment="1" applyBorder="1" applyFont="1">
      <alignment vertical="center"/>
    </xf>
    <xf borderId="26" fillId="0" fontId="9" numFmtId="0" xfId="0" applyAlignment="1" applyBorder="1" applyFont="1">
      <alignment vertical="center"/>
    </xf>
    <xf borderId="25" fillId="0" fontId="4" numFmtId="0" xfId="0" applyAlignment="1" applyBorder="1" applyFont="1">
      <alignment horizontal="right" vertical="center"/>
    </xf>
    <xf borderId="27" fillId="0" fontId="4" numFmtId="0" xfId="0" applyAlignment="1" applyBorder="1" applyFont="1">
      <alignment horizontal="right" vertical="center"/>
    </xf>
    <xf borderId="28" fillId="0" fontId="7" numFmtId="49" xfId="0" applyAlignment="1" applyBorder="1" applyFont="1" applyNumberFormat="1">
      <alignment horizontal="center" vertical="center"/>
    </xf>
    <xf borderId="29" fillId="0" fontId="4" numFmtId="0" xfId="0" applyAlignment="1" applyBorder="1" applyFont="1">
      <alignment shrinkToFit="0" vertical="center" wrapText="1"/>
    </xf>
    <xf borderId="9" fillId="0" fontId="8" numFmtId="0" xfId="0" applyAlignment="1" applyBorder="1" applyFont="1">
      <alignment vertical="center"/>
    </xf>
    <xf borderId="9" fillId="0" fontId="8" numFmtId="0" xfId="0" applyAlignment="1" applyBorder="1" applyFont="1">
      <alignment horizontal="right" vertical="center"/>
    </xf>
    <xf borderId="30" fillId="0" fontId="8" numFmtId="1" xfId="0" applyAlignment="1" applyBorder="1" applyFont="1" applyNumberFormat="1">
      <alignment horizontal="right" vertical="center"/>
    </xf>
    <xf borderId="30" fillId="0" fontId="8" numFmtId="0" xfId="0" applyAlignment="1" applyBorder="1" applyFont="1">
      <alignment vertical="center"/>
    </xf>
    <xf borderId="9" fillId="0" fontId="4" numFmtId="0" xfId="0" applyAlignment="1" applyBorder="1" applyFont="1">
      <alignment horizontal="right" vertical="center"/>
    </xf>
    <xf borderId="10" fillId="0" fontId="4" numFmtId="0" xfId="0" applyAlignment="1" applyBorder="1" applyFont="1">
      <alignment horizontal="right" vertical="center"/>
    </xf>
    <xf borderId="29" fillId="0" fontId="4" numFmtId="0" xfId="0" applyAlignment="1" applyBorder="1" applyFont="1">
      <alignment vertical="center"/>
    </xf>
    <xf borderId="9" fillId="0" fontId="8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31" fillId="0" fontId="7" numFmtId="49" xfId="0" applyAlignment="1" applyBorder="1" applyFont="1" applyNumberFormat="1">
      <alignment horizontal="center" vertical="center"/>
    </xf>
    <xf borderId="32" fillId="0" fontId="4" numFmtId="0" xfId="0" applyAlignment="1" applyBorder="1" applyFont="1">
      <alignment vertical="center"/>
    </xf>
    <xf borderId="33" fillId="0" fontId="8" numFmtId="0" xfId="0" applyAlignment="1" applyBorder="1" applyFont="1">
      <alignment horizontal="left" vertical="center"/>
    </xf>
    <xf borderId="33" fillId="0" fontId="6" numFmtId="0" xfId="0" applyBorder="1" applyFont="1"/>
    <xf borderId="33" fillId="0" fontId="8" numFmtId="0" xfId="0" applyAlignment="1" applyBorder="1" applyFont="1">
      <alignment horizontal="right" vertical="center"/>
    </xf>
    <xf borderId="34" fillId="0" fontId="8" numFmtId="1" xfId="0" applyAlignment="1" applyBorder="1" applyFont="1" applyNumberFormat="1">
      <alignment horizontal="right" vertical="center"/>
    </xf>
    <xf borderId="33" fillId="0" fontId="8" numFmtId="0" xfId="0" applyAlignment="1" applyBorder="1" applyFont="1">
      <alignment vertical="center"/>
    </xf>
    <xf borderId="34" fillId="0" fontId="8" numFmtId="0" xfId="0" applyAlignment="1" applyBorder="1" applyFont="1">
      <alignment vertical="center"/>
    </xf>
    <xf borderId="33" fillId="0" fontId="4" numFmtId="0" xfId="0" applyAlignment="1" applyBorder="1" applyFont="1">
      <alignment horizontal="right" vertical="center"/>
    </xf>
    <xf borderId="35" fillId="0" fontId="4" numFmtId="0" xfId="0" applyAlignment="1" applyBorder="1" applyFont="1">
      <alignment horizontal="right" vertical="center"/>
    </xf>
    <xf borderId="36" fillId="0" fontId="7" numFmtId="49" xfId="0" applyAlignment="1" applyBorder="1" applyFont="1" applyNumberFormat="1">
      <alignment horizontal="center" vertical="center"/>
    </xf>
    <xf borderId="37" fillId="0" fontId="4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0" fontId="6" numFmtId="0" xfId="0" applyBorder="1" applyFont="1"/>
    <xf borderId="37" fillId="0" fontId="8" numFmtId="0" xfId="0" applyAlignment="1" applyBorder="1" applyFont="1">
      <alignment horizontal="right" vertical="center"/>
    </xf>
    <xf borderId="38" fillId="0" fontId="8" numFmtId="1" xfId="0" applyAlignment="1" applyBorder="1" applyFont="1" applyNumberFormat="1">
      <alignment horizontal="right" vertical="center"/>
    </xf>
    <xf borderId="37" fillId="0" fontId="4" numFmtId="0" xfId="0" applyAlignment="1" applyBorder="1" applyFont="1">
      <alignment horizontal="right" vertical="center"/>
    </xf>
    <xf borderId="39" fillId="0" fontId="7" numFmtId="1" xfId="0" applyAlignment="1" applyBorder="1" applyFont="1" applyNumberFormat="1">
      <alignment horizontal="right" vertical="center"/>
    </xf>
    <xf borderId="40" fillId="0" fontId="7" numFmtId="0" xfId="0" applyAlignment="1" applyBorder="1" applyFont="1">
      <alignment horizontal="center" vertical="center"/>
    </xf>
    <xf borderId="41" fillId="0" fontId="4" numFmtId="0" xfId="0" applyAlignment="1" applyBorder="1" applyFont="1">
      <alignment horizontal="left" vertical="center"/>
    </xf>
    <xf borderId="41" fillId="0" fontId="8" numFmtId="0" xfId="0" applyAlignment="1" applyBorder="1" applyFont="1">
      <alignment vertical="center"/>
    </xf>
    <xf borderId="37" fillId="0" fontId="8" numFmtId="0" xfId="0" applyAlignment="1" applyBorder="1" applyFont="1">
      <alignment vertical="center"/>
    </xf>
    <xf borderId="41" fillId="0" fontId="4" numFmtId="0" xfId="0" applyAlignment="1" applyBorder="1" applyFont="1">
      <alignment horizontal="right" vertical="center"/>
    </xf>
    <xf borderId="42" fillId="0" fontId="7" numFmtId="0" xfId="0" applyAlignment="1" applyBorder="1" applyFont="1">
      <alignment horizontal="center" vertical="center"/>
    </xf>
    <xf borderId="25" fillId="0" fontId="1" numFmtId="0" xfId="0" applyAlignment="1" applyBorder="1" applyFont="1">
      <alignment vertical="center"/>
    </xf>
    <xf borderId="23" fillId="0" fontId="1" numFmtId="0" xfId="0" applyAlignment="1" applyBorder="1" applyFont="1">
      <alignment horizontal="right" vertical="center"/>
    </xf>
    <xf borderId="22" fillId="0" fontId="8" numFmtId="0" xfId="0" applyAlignment="1" applyBorder="1" applyFont="1">
      <alignment horizontal="right" vertical="center"/>
    </xf>
    <xf borderId="23" fillId="0" fontId="8" numFmtId="0" xfId="0" applyAlignment="1" applyBorder="1" applyFont="1">
      <alignment horizontal="right" vertical="center"/>
    </xf>
    <xf borderId="22" fillId="0" fontId="4" numFmtId="0" xfId="0" applyAlignment="1" applyBorder="1" applyFont="1">
      <alignment horizontal="right" vertical="center"/>
    </xf>
    <xf borderId="43" fillId="0" fontId="4" numFmtId="0" xfId="0" applyAlignment="1" applyBorder="1" applyFont="1">
      <alignment horizontal="right" vertical="center"/>
    </xf>
    <xf borderId="8" fillId="0" fontId="7" numFmtId="49" xfId="0" applyAlignment="1" applyBorder="1" applyFont="1" applyNumberFormat="1">
      <alignment horizontal="center" vertical="center"/>
    </xf>
    <xf borderId="30" fillId="0" fontId="8" numFmtId="0" xfId="0" applyAlignment="1" applyBorder="1" applyFont="1">
      <alignment horizontal="right" vertical="center"/>
    </xf>
    <xf borderId="29" fillId="0" fontId="8" numFmtId="0" xfId="0" applyAlignment="1" applyBorder="1" applyFont="1">
      <alignment horizontal="right" vertical="center"/>
    </xf>
    <xf borderId="29" fillId="0" fontId="4" numFmtId="0" xfId="0" applyAlignment="1" applyBorder="1" applyFont="1">
      <alignment horizontal="right" vertical="center"/>
    </xf>
    <xf borderId="9" fillId="0" fontId="8" numFmtId="1" xfId="0" applyAlignment="1" applyBorder="1" applyFont="1" applyNumberFormat="1">
      <alignment vertical="center"/>
    </xf>
    <xf borderId="44" fillId="2" fontId="9" numFmtId="1" xfId="0" applyAlignment="1" applyBorder="1" applyFill="1" applyFont="1" applyNumberFormat="1">
      <alignment horizontal="right" vertical="center"/>
    </xf>
    <xf borderId="45" fillId="0" fontId="7" numFmtId="49" xfId="0" applyAlignment="1" applyBorder="1" applyFont="1" applyNumberFormat="1">
      <alignment horizontal="center" vertical="center"/>
    </xf>
    <xf borderId="17" fillId="0" fontId="4" numFmtId="0" xfId="0" applyAlignment="1" applyBorder="1" applyFont="1">
      <alignment vertical="center"/>
    </xf>
    <xf borderId="18" fillId="0" fontId="8" numFmtId="0" xfId="0" applyAlignment="1" applyBorder="1" applyFont="1">
      <alignment horizontal="left" vertical="center"/>
    </xf>
    <xf borderId="18" fillId="0" fontId="8" numFmtId="0" xfId="0" applyAlignment="1" applyBorder="1" applyFont="1">
      <alignment horizontal="right" vertical="center"/>
    </xf>
    <xf borderId="19" fillId="0" fontId="8" numFmtId="1" xfId="0" applyAlignment="1" applyBorder="1" applyFont="1" applyNumberFormat="1">
      <alignment horizontal="right" vertical="center"/>
    </xf>
    <xf borderId="32" fillId="0" fontId="4" numFmtId="0" xfId="0" applyAlignment="1" applyBorder="1" applyFont="1">
      <alignment shrinkToFit="0" vertical="center" wrapText="1"/>
    </xf>
    <xf borderId="46" fillId="0" fontId="10" numFmtId="1" xfId="0" applyAlignment="1" applyBorder="1" applyFont="1" applyNumberFormat="1">
      <alignment horizontal="right" shrinkToFit="0" vertical="center" wrapText="1"/>
    </xf>
    <xf borderId="20" fillId="0" fontId="4" numFmtId="0" xfId="0" applyAlignment="1" applyBorder="1" applyFont="1">
      <alignment horizontal="right" vertical="center"/>
    </xf>
    <xf borderId="41" fillId="0" fontId="8" numFmtId="0" xfId="0" applyAlignment="1" applyBorder="1" applyFont="1">
      <alignment horizontal="right" vertical="center"/>
    </xf>
    <xf borderId="37" fillId="0" fontId="8" numFmtId="1" xfId="0" applyAlignment="1" applyBorder="1" applyFont="1" applyNumberFormat="1">
      <alignment vertical="center"/>
    </xf>
    <xf borderId="37" fillId="0" fontId="1" numFmtId="0" xfId="0" applyAlignment="1" applyBorder="1" applyFont="1">
      <alignment horizontal="left" vertical="center"/>
    </xf>
    <xf borderId="37" fillId="0" fontId="1" numFmtId="0" xfId="0" applyAlignment="1" applyBorder="1" applyFont="1">
      <alignment vertical="center"/>
    </xf>
    <xf borderId="39" fillId="0" fontId="4" numFmtId="0" xfId="0" applyAlignment="1" applyBorder="1" applyFont="1">
      <alignment horizontal="right" vertical="center"/>
    </xf>
    <xf borderId="42" fillId="0" fontId="7" numFmtId="49" xfId="0" applyAlignment="1" applyBorder="1" applyFont="1" applyNumberFormat="1">
      <alignment horizontal="center" vertical="center"/>
    </xf>
    <xf borderId="22" fillId="0" fontId="4" numFmtId="0" xfId="0" applyAlignment="1" applyBorder="1" applyFont="1">
      <alignment vertical="center"/>
    </xf>
    <xf borderId="25" fillId="0" fontId="8" numFmtId="0" xfId="0" applyAlignment="1" applyBorder="1" applyFont="1">
      <alignment horizontal="left" vertical="center"/>
    </xf>
    <xf borderId="25" fillId="0" fontId="6" numFmtId="0" xfId="0" applyBorder="1" applyFont="1"/>
    <xf borderId="25" fillId="0" fontId="8" numFmtId="0" xfId="0" applyAlignment="1" applyBorder="1" applyFont="1">
      <alignment horizontal="right" vertical="center"/>
    </xf>
    <xf borderId="47" fillId="2" fontId="8" numFmtId="0" xfId="0" applyAlignment="1" applyBorder="1" applyFont="1">
      <alignment vertical="center"/>
    </xf>
    <xf borderId="23" fillId="0" fontId="8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48" fillId="0" fontId="8" numFmtId="0" xfId="0" applyAlignment="1" applyBorder="1" applyFont="1">
      <alignment horizontal="left" shrinkToFit="0" vertical="center" wrapText="1"/>
    </xf>
    <xf borderId="48" fillId="0" fontId="6" numFmtId="0" xfId="0" applyBorder="1" applyFont="1"/>
    <xf borderId="48" fillId="0" fontId="8" numFmtId="0" xfId="0" applyAlignment="1" applyBorder="1" applyFont="1">
      <alignment horizontal="right" vertical="center"/>
    </xf>
    <xf borderId="49" fillId="2" fontId="8" numFmtId="1" xfId="0" applyAlignment="1" applyBorder="1" applyFont="1" applyNumberFormat="1">
      <alignment vertical="center"/>
    </xf>
    <xf borderId="50" fillId="0" fontId="8" numFmtId="0" xfId="0" applyAlignment="1" applyBorder="1" applyFont="1">
      <alignment horizontal="right" vertical="center"/>
    </xf>
    <xf borderId="0" fillId="0" fontId="8" numFmtId="0" xfId="0" applyAlignment="1" applyFont="1">
      <alignment horizontal="left" vertical="center"/>
    </xf>
    <xf borderId="51" fillId="0" fontId="4" numFmtId="0" xfId="0" applyAlignment="1" applyBorder="1" applyFont="1">
      <alignment horizontal="right" vertical="center"/>
    </xf>
    <xf borderId="12" fillId="0" fontId="4" numFmtId="0" xfId="0" applyAlignment="1" applyBorder="1" applyFont="1">
      <alignment horizontal="right" vertical="center"/>
    </xf>
    <xf borderId="52" fillId="0" fontId="7" numFmtId="49" xfId="0" applyAlignment="1" applyBorder="1" applyFont="1" applyNumberFormat="1">
      <alignment horizontal="center" vertical="center"/>
    </xf>
    <xf borderId="48" fillId="0" fontId="8" numFmtId="1" xfId="0" applyAlignment="1" applyBorder="1" applyFont="1" applyNumberFormat="1">
      <alignment horizontal="right" vertical="center"/>
    </xf>
    <xf borderId="53" fillId="0" fontId="4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55" fillId="0" fontId="4" numFmtId="0" xfId="0" applyAlignment="1" applyBorder="1" applyFont="1">
      <alignment horizontal="right" vertical="center"/>
    </xf>
    <xf borderId="56" fillId="0" fontId="4" numFmtId="0" xfId="0" applyAlignment="1" applyBorder="1" applyFont="1">
      <alignment horizontal="right" vertical="center"/>
    </xf>
    <xf borderId="41" fillId="0" fontId="4" numFmtId="0" xfId="0" applyAlignment="1" applyBorder="1" applyFont="1">
      <alignment horizontal="left" shrinkToFit="0" vertical="center" wrapText="1"/>
    </xf>
    <xf borderId="38" fillId="0" fontId="8" numFmtId="1" xfId="0" applyAlignment="1" applyBorder="1" applyFont="1" applyNumberFormat="1">
      <alignment vertical="center"/>
    </xf>
    <xf borderId="22" fillId="0" fontId="11" numFmtId="0" xfId="0" applyAlignment="1" applyBorder="1" applyFont="1">
      <alignment horizontal="left" shrinkToFit="0" vertical="center" wrapText="1"/>
    </xf>
    <xf borderId="24" fillId="0" fontId="4" numFmtId="0" xfId="0" applyAlignment="1" applyBorder="1" applyFont="1">
      <alignment horizontal="right" vertical="center"/>
    </xf>
    <xf borderId="8" fillId="0" fontId="7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left" shrinkToFit="0" vertical="center" wrapText="1"/>
    </xf>
    <xf borderId="30" fillId="0" fontId="6" numFmtId="0" xfId="0" applyBorder="1" applyFont="1"/>
    <xf borderId="29" fillId="0" fontId="4" numFmtId="0" xfId="0" applyAlignment="1" applyBorder="1" applyFont="1">
      <alignment horizontal="center" vertical="center"/>
    </xf>
    <xf borderId="57" fillId="0" fontId="8" numFmtId="0" xfId="0" applyAlignment="1" applyBorder="1" applyFont="1">
      <alignment vertical="center"/>
    </xf>
    <xf borderId="58" fillId="2" fontId="8" numFmtId="0" xfId="0" applyAlignment="1" applyBorder="1" applyFont="1">
      <alignment vertical="center"/>
    </xf>
    <xf borderId="9" fillId="0" fontId="8" numFmtId="0" xfId="0" applyAlignment="1" applyBorder="1" applyFont="1">
      <alignment horizontal="left" shrinkToFit="0" vertical="center" wrapText="1"/>
    </xf>
    <xf borderId="59" fillId="2" fontId="8" numFmtId="0" xfId="0" applyAlignment="1" applyBorder="1" applyFont="1">
      <alignment vertical="center"/>
    </xf>
    <xf borderId="29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44" fillId="2" fontId="8" numFmtId="0" xfId="0" applyAlignment="1" applyBorder="1" applyFont="1">
      <alignment vertical="center"/>
    </xf>
    <xf borderId="48" fillId="0" fontId="8" numFmtId="1" xfId="0" applyAlignment="1" applyBorder="1" applyFont="1" applyNumberFormat="1">
      <alignment vertical="center"/>
    </xf>
    <xf borderId="10" fillId="0" fontId="4" numFmtId="1" xfId="0" applyAlignment="1" applyBorder="1" applyFont="1" applyNumberFormat="1">
      <alignment horizontal="right" vertical="center"/>
    </xf>
    <xf borderId="9" fillId="0" fontId="4" numFmtId="1" xfId="0" applyAlignment="1" applyBorder="1" applyFont="1" applyNumberFormat="1">
      <alignment vertical="center"/>
    </xf>
    <xf borderId="58" fillId="2" fontId="8" numFmtId="0" xfId="0" applyAlignment="1" applyBorder="1" applyFont="1">
      <alignment horizontal="right" vertical="center"/>
    </xf>
    <xf borderId="60" fillId="0" fontId="7" numFmtId="0" xfId="0" applyAlignment="1" applyBorder="1" applyFont="1">
      <alignment horizontal="center" vertical="center"/>
    </xf>
    <xf borderId="61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62" fillId="0" fontId="6" numFmtId="0" xfId="0" applyBorder="1" applyFont="1"/>
    <xf borderId="61" fillId="0" fontId="8" numFmtId="0" xfId="0" applyAlignment="1" applyBorder="1" applyFont="1">
      <alignment horizontal="right" vertical="center"/>
    </xf>
    <xf borderId="63" fillId="2" fontId="8" numFmtId="0" xfId="0" applyAlignment="1" applyBorder="1" applyFont="1">
      <alignment vertical="center"/>
    </xf>
    <xf borderId="61" fillId="0" fontId="4" numFmtId="0" xfId="0" applyAlignment="1" applyBorder="1" applyFont="1">
      <alignment horizontal="right" vertical="center"/>
    </xf>
    <xf borderId="12" fillId="0" fontId="4" numFmtId="1" xfId="0" applyAlignment="1" applyBorder="1" applyFont="1" applyNumberFormat="1">
      <alignment horizontal="right" vertical="center"/>
    </xf>
    <xf borderId="64" fillId="0" fontId="7" numFmtId="0" xfId="0" applyAlignment="1" applyBorder="1" applyFont="1">
      <alignment horizontal="center" vertical="center"/>
    </xf>
    <xf borderId="65" fillId="0" fontId="7" numFmtId="0" xfId="0" applyAlignment="1" applyBorder="1" applyFont="1">
      <alignment horizontal="center" shrinkToFit="0" vertical="center" wrapText="1"/>
    </xf>
    <xf borderId="66" fillId="0" fontId="6" numFmtId="0" xfId="0" applyBorder="1" applyFont="1"/>
    <xf borderId="67" fillId="0" fontId="4" numFmtId="0" xfId="0" applyAlignment="1" applyBorder="1" applyFont="1">
      <alignment horizontal="right" vertical="center"/>
    </xf>
    <xf borderId="68" fillId="0" fontId="4" numFmtId="1" xfId="0" applyAlignment="1" applyBorder="1" applyFont="1" applyNumberFormat="1">
      <alignment horizontal="right" shrinkToFit="0" vertical="center" wrapText="1"/>
    </xf>
    <xf borderId="69" fillId="0" fontId="4" numFmtId="0" xfId="0" applyAlignment="1" applyBorder="1" applyFont="1">
      <alignment horizontal="right" vertical="center"/>
    </xf>
    <xf borderId="70" fillId="0" fontId="7" numFmtId="0" xfId="0" applyAlignment="1" applyBorder="1" applyFont="1">
      <alignment horizontal="center" shrinkToFit="0" vertical="center" wrapText="1"/>
    </xf>
    <xf borderId="71" fillId="0" fontId="6" numFmtId="0" xfId="0" applyBorder="1" applyFont="1"/>
    <xf borderId="69" fillId="0" fontId="6" numFmtId="0" xfId="0" applyBorder="1" applyFont="1"/>
    <xf borderId="71" fillId="0" fontId="4" numFmtId="0" xfId="0" applyAlignment="1" applyBorder="1" applyFont="1">
      <alignment horizontal="right" vertical="center"/>
    </xf>
    <xf borderId="45" fillId="0" fontId="7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left" shrinkToFit="0" vertical="center" wrapText="1"/>
    </xf>
    <xf borderId="17" fillId="0" fontId="8" numFmtId="0" xfId="0" applyAlignment="1" applyBorder="1" applyFont="1">
      <alignment horizontal="right" vertical="center"/>
    </xf>
    <xf borderId="72" fillId="2" fontId="8" numFmtId="0" xfId="0" applyAlignment="1" applyBorder="1" applyFont="1">
      <alignment vertical="center"/>
    </xf>
    <xf borderId="0" fillId="0" fontId="1" numFmtId="1" xfId="0" applyFont="1" applyNumberFormat="1"/>
    <xf borderId="36" fillId="0" fontId="7" numFmtId="0" xfId="0" applyAlignment="1" applyBorder="1" applyFont="1">
      <alignment horizontal="center" vertical="center"/>
    </xf>
    <xf borderId="18" fillId="0" fontId="4" numFmtId="1" xfId="0" applyAlignment="1" applyBorder="1" applyFont="1" applyNumberFormat="1">
      <alignment horizontal="right" shrinkToFit="0" vertical="center" wrapText="1"/>
    </xf>
    <xf borderId="17" fillId="0" fontId="7" numFmtId="0" xfId="0" applyAlignment="1" applyBorder="1" applyFont="1">
      <alignment horizontal="right" vertical="center"/>
    </xf>
    <xf borderId="73" fillId="0" fontId="4" numFmtId="0" xfId="0" applyAlignment="1" applyBorder="1" applyFont="1">
      <alignment horizontal="left" vertical="center"/>
    </xf>
    <xf borderId="27" fillId="0" fontId="6" numFmtId="0" xfId="0" applyBorder="1" applyFont="1"/>
    <xf borderId="41" fillId="3" fontId="12" numFmtId="0" xfId="0" applyAlignment="1" applyBorder="1" applyFill="1" applyFont="1">
      <alignment horizontal="left" vertical="center"/>
    </xf>
    <xf borderId="39" fillId="0" fontId="6" numFmtId="0" xfId="0" applyBorder="1" applyFont="1"/>
    <xf borderId="74" fillId="0" fontId="13" numFmtId="1" xfId="0" applyAlignment="1" applyBorder="1" applyFont="1" applyNumberFormat="1">
      <alignment horizontal="center" vertical="center"/>
    </xf>
    <xf borderId="75" fillId="0" fontId="4" numFmtId="0" xfId="0" applyAlignment="1" applyBorder="1" applyFont="1">
      <alignment horizontal="center" vertical="center"/>
    </xf>
    <xf borderId="76" fillId="0" fontId="6" numFmtId="0" xfId="0" applyBorder="1" applyFont="1"/>
    <xf borderId="77" fillId="0" fontId="6" numFmtId="0" xfId="0" applyBorder="1" applyFont="1"/>
    <xf borderId="75" fillId="0" fontId="4" numFmtId="0" xfId="0" applyAlignment="1" applyBorder="1" applyFont="1">
      <alignment horizontal="center" shrinkToFit="0" vertical="center" wrapText="1"/>
    </xf>
    <xf borderId="78" fillId="0" fontId="6" numFmtId="0" xfId="0" applyBorder="1" applyFont="1"/>
    <xf borderId="32" fillId="0" fontId="4" numFmtId="0" xfId="0" applyAlignment="1" applyBorder="1" applyFont="1">
      <alignment horizontal="center" vertical="center"/>
    </xf>
    <xf borderId="35" fillId="0" fontId="6" numFmtId="0" xfId="0" applyBorder="1" applyFont="1"/>
    <xf borderId="28" fillId="0" fontId="7" numFmtId="0" xfId="0" applyAlignment="1" applyBorder="1" applyFont="1">
      <alignment horizontal="center" vertical="center"/>
    </xf>
    <xf borderId="75" fillId="0" fontId="8" numFmtId="0" xfId="0" applyAlignment="1" applyBorder="1" applyFont="1">
      <alignment horizontal="left" vertical="center"/>
    </xf>
    <xf borderId="75" fillId="0" fontId="8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left" vertical="center"/>
    </xf>
    <xf borderId="29" fillId="0" fontId="8" numFmtId="0" xfId="0" applyAlignment="1" applyBorder="1" applyFont="1">
      <alignment horizontal="center" vertical="center"/>
    </xf>
    <xf borderId="0" fillId="0" fontId="1" numFmtId="0" xfId="0" applyAlignment="1" applyFont="1">
      <alignment shrinkToFit="0" wrapText="1"/>
    </xf>
    <xf borderId="31" fillId="0" fontId="7" numFmtId="0" xfId="0" applyAlignment="1" applyBorder="1" applyFont="1">
      <alignment horizontal="center" vertical="center"/>
    </xf>
    <xf borderId="32" fillId="0" fontId="8" numFmtId="0" xfId="0" applyAlignment="1" applyBorder="1" applyFont="1">
      <alignment horizontal="left" vertical="center"/>
    </xf>
    <xf borderId="34" fillId="0" fontId="6" numFmtId="0" xfId="0" applyBorder="1" applyFont="1"/>
    <xf borderId="32" fillId="0" fontId="8" numFmtId="0" xfId="0" applyAlignment="1" applyBorder="1" applyFont="1">
      <alignment horizontal="center" vertical="center"/>
    </xf>
    <xf borderId="0" fillId="0" fontId="1" numFmtId="9" xfId="0" applyAlignment="1" applyFont="1" applyNumberFormat="1">
      <alignment shrinkToFit="0" wrapText="1"/>
    </xf>
    <xf borderId="41" fillId="4" fontId="12" numFmtId="0" xfId="0" applyAlignment="1" applyBorder="1" applyFill="1" applyFont="1">
      <alignment horizontal="left" vertical="center"/>
    </xf>
    <xf borderId="79" fillId="0" fontId="7" numFmtId="0" xfId="0" applyAlignment="1" applyBorder="1" applyFont="1">
      <alignment horizontal="center" vertical="center"/>
    </xf>
    <xf borderId="41" fillId="0" fontId="8" numFmtId="0" xfId="0" applyAlignment="1" applyBorder="1" applyFont="1">
      <alignment horizontal="left" vertical="center"/>
    </xf>
    <xf borderId="80" fillId="0" fontId="8" numFmtId="0" xfId="0" applyAlignment="1" applyBorder="1" applyFont="1">
      <alignment horizontal="right" vertical="center"/>
    </xf>
    <xf borderId="80" fillId="0" fontId="4" numFmtId="1" xfId="0" applyAlignment="1" applyBorder="1" applyFont="1" applyNumberFormat="1">
      <alignment horizontal="right" vertical="center"/>
    </xf>
    <xf borderId="80" fillId="0" fontId="10" numFmtId="1" xfId="0" applyAlignment="1" applyBorder="1" applyFont="1" applyNumberFormat="1">
      <alignment horizontal="right" vertical="center"/>
    </xf>
    <xf borderId="81" fillId="0" fontId="7" numFmtId="0" xfId="0" applyAlignment="1" applyBorder="1" applyFont="1">
      <alignment horizontal="center" vertical="center"/>
    </xf>
    <xf borderId="41" fillId="0" fontId="7" numFmtId="0" xfId="0" applyAlignment="1" applyBorder="1" applyFont="1">
      <alignment horizontal="center" vertical="center"/>
    </xf>
    <xf borderId="41" fillId="0" fontId="4" numFmtId="0" xfId="0" applyAlignment="1" applyBorder="1" applyFont="1">
      <alignment vertical="center"/>
    </xf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right"/>
    </xf>
    <xf borderId="0" fillId="0" fontId="7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82" fillId="2" fontId="15" numFmtId="0" xfId="0" applyAlignment="1" applyBorder="1" applyFont="1">
      <alignment horizontal="center" vertical="center"/>
    </xf>
    <xf borderId="83" fillId="0" fontId="6" numFmtId="0" xfId="0" applyBorder="1" applyFont="1"/>
    <xf borderId="0" fillId="0" fontId="1" numFmtId="10" xfId="0" applyAlignment="1" applyFont="1" applyNumberFormat="1">
      <alignment vertical="center"/>
    </xf>
    <xf borderId="0" fillId="0" fontId="16" numFmtId="0" xfId="0" applyAlignment="1" applyFont="1">
      <alignment horizontal="center" vertical="center"/>
    </xf>
    <xf borderId="41" fillId="0" fontId="17" numFmtId="0" xfId="0" applyAlignment="1" applyBorder="1" applyFont="1">
      <alignment horizontal="center" vertical="center"/>
    </xf>
    <xf borderId="84" fillId="2" fontId="1" numFmtId="0" xfId="0" applyAlignment="1" applyBorder="1" applyFont="1">
      <alignment vertical="center"/>
    </xf>
    <xf borderId="0" fillId="0" fontId="17" numFmtId="0" xfId="0" applyAlignment="1" applyFont="1">
      <alignment vertical="center"/>
    </xf>
    <xf borderId="69" fillId="0" fontId="1" numFmtId="0" xfId="0" applyAlignment="1" applyBorder="1" applyFont="1">
      <alignment vertical="center"/>
    </xf>
    <xf borderId="85" fillId="0" fontId="18" numFmtId="0" xfId="0" applyAlignment="1" applyBorder="1" applyFont="1">
      <alignment vertical="center"/>
    </xf>
    <xf borderId="41" fillId="0" fontId="19" numFmtId="0" xfId="0" applyAlignment="1" applyBorder="1" applyFont="1">
      <alignment horizontal="center" vertical="center"/>
    </xf>
    <xf borderId="41" fillId="0" fontId="18" numFmtId="0" xfId="0" applyAlignment="1" applyBorder="1" applyFont="1">
      <alignment horizontal="left" vertical="center"/>
    </xf>
    <xf borderId="86" fillId="0" fontId="18" numFmtId="0" xfId="0" applyAlignment="1" applyBorder="1" applyFont="1">
      <alignment horizontal="center" vertical="center"/>
    </xf>
    <xf borderId="87" fillId="0" fontId="6" numFmtId="0" xfId="0" applyBorder="1" applyFont="1"/>
    <xf borderId="88" fillId="0" fontId="6" numFmtId="0" xfId="0" applyBorder="1" applyFont="1"/>
    <xf borderId="86" fillId="0" fontId="20" numFmtId="0" xfId="0" applyAlignment="1" applyBorder="1" applyFont="1">
      <alignment horizontal="center" vertical="center"/>
    </xf>
    <xf borderId="41" fillId="0" fontId="7" numFmtId="0" xfId="0" applyAlignment="1" applyBorder="1" applyFont="1">
      <alignment horizontal="left" vertical="center"/>
    </xf>
    <xf borderId="82" fillId="0" fontId="7" numFmtId="0" xfId="0" applyAlignment="1" applyBorder="1" applyFont="1">
      <alignment horizontal="center" vertical="center"/>
    </xf>
    <xf borderId="89" fillId="0" fontId="6" numFmtId="0" xfId="0" applyBorder="1" applyFont="1"/>
    <xf borderId="63" fillId="0" fontId="16" numFmtId="0" xfId="0" applyAlignment="1" applyBorder="1" applyFont="1">
      <alignment vertical="center"/>
    </xf>
    <xf borderId="90" fillId="0" fontId="5" numFmtId="0" xfId="0" applyAlignment="1" applyBorder="1" applyFont="1">
      <alignment horizontal="center" shrinkToFit="0" vertical="center" wrapText="1"/>
    </xf>
    <xf borderId="41" fillId="0" fontId="7" numFmtId="0" xfId="0" applyAlignment="1" applyBorder="1" applyFont="1">
      <alignment horizontal="center" shrinkToFit="0" vertical="center" wrapText="1"/>
    </xf>
    <xf borderId="80" fillId="0" fontId="7" numFmtId="0" xfId="0" applyAlignment="1" applyBorder="1" applyFont="1">
      <alignment horizontal="center" shrinkToFit="0" vertical="center" wrapText="1"/>
    </xf>
    <xf borderId="91" fillId="0" fontId="7" numFmtId="0" xfId="0" applyAlignment="1" applyBorder="1" applyFont="1">
      <alignment horizontal="center" shrinkToFit="0" vertical="center" wrapText="1"/>
    </xf>
    <xf borderId="41" fillId="0" fontId="1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vertical="center"/>
    </xf>
    <xf borderId="92" fillId="0" fontId="6" numFmtId="0" xfId="0" applyBorder="1" applyFont="1"/>
    <xf borderId="93" fillId="0" fontId="7" numFmtId="0" xfId="0" applyAlignment="1" applyBorder="1" applyFont="1">
      <alignment horizontal="center" shrinkToFit="0" vertical="center" wrapText="1"/>
    </xf>
    <xf borderId="94" fillId="0" fontId="6" numFmtId="0" xfId="0" applyBorder="1" applyFont="1"/>
    <xf borderId="80" fillId="0" fontId="11" numFmtId="0" xfId="0" applyAlignment="1" applyBorder="1" applyFont="1">
      <alignment horizontal="center" shrinkToFit="0" vertical="center" wrapText="1"/>
    </xf>
    <xf borderId="95" fillId="0" fontId="7" numFmtId="0" xfId="0" applyAlignment="1" applyBorder="1" applyFont="1">
      <alignment horizontal="center" vertical="center"/>
    </xf>
    <xf borderId="96" fillId="0" fontId="6" numFmtId="0" xfId="0" applyBorder="1" applyFont="1"/>
    <xf borderId="38" fillId="0" fontId="1" numFmtId="0" xfId="0" applyAlignment="1" applyBorder="1" applyFont="1">
      <alignment horizontal="center" vertical="center"/>
    </xf>
    <xf borderId="97" fillId="0" fontId="7" numFmtId="17" xfId="0" applyAlignment="1" applyBorder="1" applyFont="1" applyNumberFormat="1">
      <alignment horizontal="left" vertical="center"/>
    </xf>
    <xf borderId="98" fillId="0" fontId="21" numFmtId="1" xfId="0" applyAlignment="1" applyBorder="1" applyFont="1" applyNumberFormat="1">
      <alignment horizontal="right" vertical="center"/>
    </xf>
    <xf borderId="93" fillId="0" fontId="21" numFmtId="1" xfId="0" applyAlignment="1" applyBorder="1" applyFont="1" applyNumberFormat="1">
      <alignment horizontal="right" vertical="center"/>
    </xf>
    <xf borderId="80" fillId="0" fontId="21" numFmtId="1" xfId="0" applyAlignment="1" applyBorder="1" applyFont="1" applyNumberFormat="1">
      <alignment horizontal="right" vertical="center"/>
    </xf>
    <xf borderId="72" fillId="0" fontId="21" numFmtId="1" xfId="0" applyAlignment="1" applyBorder="1" applyFont="1" applyNumberFormat="1">
      <alignment horizontal="right" vertical="center"/>
    </xf>
    <xf borderId="97" fillId="0" fontId="17" numFmtId="1" xfId="0" applyAlignment="1" applyBorder="1" applyFont="1" applyNumberFormat="1">
      <alignment horizontal="right" vertical="center"/>
    </xf>
    <xf borderId="99" fillId="0" fontId="21" numFmtId="1" xfId="0" applyAlignment="1" applyBorder="1" applyFont="1" applyNumberFormat="1">
      <alignment horizontal="right" vertical="center"/>
    </xf>
    <xf borderId="100" fillId="0" fontId="21" numFmtId="1" xfId="0" applyAlignment="1" applyBorder="1" applyFont="1" applyNumberFormat="1">
      <alignment horizontal="right" vertical="center"/>
    </xf>
    <xf borderId="16" fillId="0" fontId="11" numFmtId="0" xfId="0" applyAlignment="1" applyBorder="1" applyFont="1">
      <alignment horizontal="left" vertical="center"/>
    </xf>
    <xf borderId="101" fillId="0" fontId="21" numFmtId="1" xfId="0" applyAlignment="1" applyBorder="1" applyFont="1" applyNumberFormat="1">
      <alignment horizontal="right" vertical="center"/>
    </xf>
    <xf borderId="36" fillId="0" fontId="11" numFmtId="0" xfId="0" applyAlignment="1" applyBorder="1" applyFont="1">
      <alignment horizontal="left" vertical="center"/>
    </xf>
    <xf borderId="102" fillId="0" fontId="21" numFmtId="1" xfId="0" applyAlignment="1" applyBorder="1" applyFont="1" applyNumberFormat="1">
      <alignment horizontal="right" vertical="center"/>
    </xf>
    <xf borderId="103" fillId="0" fontId="21" numFmtId="1" xfId="0" applyAlignment="1" applyBorder="1" applyFont="1" applyNumberFormat="1">
      <alignment horizontal="right" vertical="center"/>
    </xf>
    <xf borderId="0" fillId="0" fontId="7" numFmtId="0" xfId="0" applyAlignment="1" applyFont="1">
      <alignment vertical="center"/>
    </xf>
    <xf borderId="104" fillId="0" fontId="7" numFmtId="17" xfId="0" applyAlignment="1" applyBorder="1" applyFont="1" applyNumberFormat="1">
      <alignment horizontal="left" shrinkToFit="0" vertical="center" wrapText="1"/>
    </xf>
    <xf borderId="105" fillId="0" fontId="17" numFmtId="1" xfId="0" applyAlignment="1" applyBorder="1" applyFont="1" applyNumberFormat="1">
      <alignment horizontal="right" vertical="center"/>
    </xf>
    <xf borderId="80" fillId="0" fontId="17" numFmtId="1" xfId="0" applyAlignment="1" applyBorder="1" applyFont="1" applyNumberFormat="1">
      <alignment horizontal="right" vertical="center"/>
    </xf>
    <xf borderId="101" fillId="0" fontId="17" numFmtId="1" xfId="0" applyAlignment="1" applyBorder="1" applyFont="1" applyNumberFormat="1">
      <alignment horizontal="right" vertical="center"/>
    </xf>
    <xf borderId="85" fillId="0" fontId="7" numFmtId="0" xfId="0" applyAlignment="1" applyBorder="1" applyFont="1">
      <alignment horizontal="right" vertical="center"/>
    </xf>
    <xf borderId="106" fillId="0" fontId="17" numFmtId="1" xfId="0" applyAlignment="1" applyBorder="1" applyFont="1" applyNumberFormat="1">
      <alignment horizontal="right" vertical="center"/>
    </xf>
    <xf borderId="0" fillId="0" fontId="7" numFmtId="0" xfId="0" applyAlignment="1" applyFont="1">
      <alignment horizontal="center" vertical="center"/>
    </xf>
    <xf borderId="38" fillId="0" fontId="7" numFmtId="0" xfId="0" applyAlignment="1" applyBorder="1" applyFont="1">
      <alignment horizontal="center" vertical="center"/>
    </xf>
    <xf borderId="105" fillId="0" fontId="21" numFmtId="1" xfId="0" applyAlignment="1" applyBorder="1" applyFont="1" applyNumberFormat="1">
      <alignment horizontal="right" vertical="center"/>
    </xf>
    <xf borderId="107" fillId="0" fontId="21" numFmtId="1" xfId="0" applyAlignment="1" applyBorder="1" applyFont="1" applyNumberFormat="1">
      <alignment horizontal="right" vertical="center"/>
    </xf>
    <xf borderId="108" fillId="0" fontId="7" numFmtId="0" xfId="0" applyAlignment="1" applyBorder="1" applyFont="1">
      <alignment horizontal="center" vertical="center"/>
    </xf>
    <xf borderId="109" fillId="0" fontId="6" numFmtId="0" xfId="0" applyBorder="1" applyFont="1"/>
    <xf borderId="36" fillId="0" fontId="7" numFmtId="0" xfId="0" applyAlignment="1" applyBorder="1" applyFont="1">
      <alignment horizontal="left" vertical="center"/>
    </xf>
    <xf borderId="102" fillId="0" fontId="17" numFmtId="1" xfId="0" applyAlignment="1" applyBorder="1" applyFont="1" applyNumberFormat="1">
      <alignment horizontal="right" vertical="center"/>
    </xf>
    <xf borderId="110" fillId="0" fontId="7" numFmtId="17" xfId="0" applyAlignment="1" applyBorder="1" applyFont="1" applyNumberFormat="1">
      <alignment horizontal="left" shrinkToFit="0" vertical="center" wrapText="1"/>
    </xf>
    <xf borderId="47" fillId="0" fontId="21" numFmtId="1" xfId="0" applyAlignment="1" applyBorder="1" applyFont="1" applyNumberFormat="1">
      <alignment horizontal="right" vertical="center"/>
    </xf>
    <xf borderId="111" fillId="0" fontId="21" numFmtId="1" xfId="0" applyAlignment="1" applyBorder="1" applyFont="1" applyNumberFormat="1">
      <alignment horizontal="right" vertical="center"/>
    </xf>
    <xf borderId="112" fillId="0" fontId="21" numFmtId="1" xfId="0" applyAlignment="1" applyBorder="1" applyFont="1" applyNumberFormat="1">
      <alignment horizontal="right" vertical="center"/>
    </xf>
    <xf borderId="113" fillId="0" fontId="21" numFmtId="1" xfId="0" applyAlignment="1" applyBorder="1" applyFont="1" applyNumberFormat="1">
      <alignment horizontal="right" vertical="center"/>
    </xf>
    <xf borderId="114" fillId="0" fontId="21" numFmtId="1" xfId="0" applyAlignment="1" applyBorder="1" applyFont="1" applyNumberFormat="1">
      <alignment horizontal="right" vertical="center"/>
    </xf>
    <xf borderId="115" fillId="0" fontId="11" numFmtId="0" xfId="0" applyAlignment="1" applyBorder="1" applyFont="1">
      <alignment horizontal="center" vertical="center"/>
    </xf>
    <xf borderId="116" fillId="0" fontId="17" numFmtId="1" xfId="0" applyAlignment="1" applyBorder="1" applyFont="1" applyNumberFormat="1">
      <alignment horizontal="right" vertical="center"/>
    </xf>
    <xf borderId="115" fillId="0" fontId="17" numFmtId="1" xfId="0" applyAlignment="1" applyBorder="1" applyFont="1" applyNumberFormat="1">
      <alignment horizontal="right" vertical="center"/>
    </xf>
    <xf borderId="85" fillId="0" fontId="7" numFmtId="1" xfId="0" applyAlignment="1" applyBorder="1" applyFont="1" applyNumberFormat="1">
      <alignment horizontal="right" vertical="center"/>
    </xf>
    <xf borderId="26" fillId="0" fontId="7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" numFmtId="1" xfId="0" applyAlignment="1" applyFont="1" applyNumberFormat="1">
      <alignment vertical="center"/>
    </xf>
    <xf borderId="80" fillId="0" fontId="1" numFmtId="0" xfId="0" applyBorder="1" applyFont="1"/>
    <xf borderId="41" fillId="0" fontId="1" numFmtId="0" xfId="0" applyAlignment="1" applyBorder="1" applyFont="1">
      <alignment vertical="center"/>
    </xf>
    <xf borderId="80" fillId="0" fontId="1" numFmtId="0" xfId="0" applyAlignment="1" applyBorder="1" applyFont="1">
      <alignment horizontal="right"/>
    </xf>
    <xf borderId="41" fillId="0" fontId="1" numFmtId="0" xfId="0" applyBorder="1" applyFont="1"/>
    <xf borderId="80" fillId="0" fontId="1" numFmtId="17" xfId="0" applyAlignment="1" applyBorder="1" applyFont="1" applyNumberFormat="1">
      <alignment horizontal="left" vertical="center"/>
    </xf>
    <xf borderId="80" fillId="0" fontId="1" numFmtId="0" xfId="0" applyAlignment="1" applyBorder="1" applyFont="1">
      <alignment horizontal="center" vertical="center"/>
    </xf>
    <xf borderId="80" fillId="0" fontId="1" numFmtId="0" xfId="0" applyAlignment="1" applyBorder="1" applyFont="1">
      <alignment horizontal="left"/>
    </xf>
    <xf borderId="91" fillId="0" fontId="1" numFmtId="0" xfId="0" applyAlignment="1" applyBorder="1" applyFont="1">
      <alignment horizontal="left"/>
    </xf>
    <xf borderId="91" fillId="0" fontId="1" numFmtId="0" xfId="0" applyAlignment="1" applyBorder="1" applyFont="1">
      <alignment horizontal="center" vertical="center"/>
    </xf>
    <xf borderId="9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5.0"/>
    <col customWidth="1" min="3" max="3" width="8.29"/>
    <col customWidth="1" min="4" max="4" width="13.43"/>
    <col customWidth="1" min="5" max="5" width="15.0"/>
    <col customWidth="1" min="6" max="6" width="5.29"/>
    <col customWidth="1" min="7" max="7" width="12.14"/>
    <col customWidth="1" min="8" max="8" width="6.29"/>
    <col customWidth="1" min="9" max="9" width="10.14"/>
    <col customWidth="1" min="10" max="10" width="4.57"/>
    <col customWidth="1" min="11" max="11" width="11.14"/>
    <col customWidth="1" min="12" max="12" width="1.14"/>
    <col customWidth="1" hidden="1" min="13" max="13" width="24.43"/>
    <col customWidth="1" hidden="1" min="14" max="14" width="14.14"/>
    <col customWidth="1" hidden="1" min="15" max="15" width="8.71"/>
  </cols>
  <sheetData>
    <row r="1" ht="16.5" customHeight="1">
      <c r="A1" s="1"/>
      <c r="G1" s="2" t="s">
        <v>0</v>
      </c>
      <c r="I1" s="1"/>
      <c r="L1" s="3"/>
      <c r="M1" s="3"/>
      <c r="N1" s="3"/>
      <c r="O1" s="3"/>
    </row>
    <row r="2" ht="18.0" customHeight="1">
      <c r="A2" s="4" t="s">
        <v>1</v>
      </c>
      <c r="D2" s="5" t="s">
        <v>2</v>
      </c>
      <c r="L2" s="3"/>
      <c r="M2" s="3"/>
      <c r="N2" s="3"/>
      <c r="O2" s="3"/>
    </row>
    <row r="3" ht="15.0" customHeight="1">
      <c r="A3" s="6" t="s">
        <v>3</v>
      </c>
      <c r="D3" s="5" t="s">
        <v>4</v>
      </c>
      <c r="L3" s="3"/>
      <c r="M3" s="3"/>
      <c r="N3" s="3"/>
      <c r="O3" s="3"/>
    </row>
    <row r="4" ht="17.25" customHeight="1">
      <c r="A4" s="7"/>
      <c r="B4" s="8"/>
      <c r="C4" s="8"/>
      <c r="D4" s="9" t="s">
        <v>5</v>
      </c>
      <c r="E4" s="8"/>
      <c r="F4" s="8"/>
      <c r="G4" s="8"/>
      <c r="H4" s="8"/>
      <c r="I4" s="8"/>
      <c r="J4" s="8"/>
      <c r="K4" s="8"/>
      <c r="L4" s="3"/>
      <c r="M4" s="3"/>
      <c r="N4" s="3"/>
      <c r="O4" s="3"/>
    </row>
    <row r="5" ht="16.5" customHeight="1">
      <c r="A5" s="10" t="s">
        <v>6</v>
      </c>
      <c r="B5" s="11"/>
      <c r="C5" s="11"/>
      <c r="D5" s="12" t="str">
        <f>Page5!I3</f>
        <v/>
      </c>
      <c r="E5" s="11"/>
      <c r="F5" s="13"/>
      <c r="G5" s="14" t="s">
        <v>7</v>
      </c>
      <c r="H5" s="15"/>
      <c r="I5" s="15"/>
      <c r="J5" s="15"/>
      <c r="K5" s="16"/>
      <c r="L5" s="3"/>
      <c r="M5" s="3"/>
      <c r="N5" s="3"/>
      <c r="O5" s="3"/>
    </row>
    <row r="6" ht="15.75" customHeight="1">
      <c r="A6" s="17" t="s">
        <v>8</v>
      </c>
      <c r="B6" s="18"/>
      <c r="C6" s="18"/>
      <c r="D6" s="19" t="str">
        <f>Page5!Q3</f>
        <v/>
      </c>
      <c r="E6" s="18"/>
      <c r="F6" s="20"/>
      <c r="G6" s="21" t="s">
        <v>9</v>
      </c>
      <c r="K6" s="22"/>
      <c r="L6" s="3"/>
      <c r="M6" s="3"/>
      <c r="N6" s="3"/>
      <c r="O6" s="3"/>
    </row>
    <row r="7" ht="15.75" customHeight="1">
      <c r="A7" s="23" t="s">
        <v>10</v>
      </c>
      <c r="B7" s="24"/>
      <c r="C7" s="24"/>
      <c r="D7" s="25" t="str">
        <f>Page5!V3</f>
        <v/>
      </c>
      <c r="E7" s="24"/>
      <c r="F7" s="26"/>
      <c r="G7" s="27" t="s">
        <v>11</v>
      </c>
      <c r="H7" s="25" t="s">
        <v>12</v>
      </c>
      <c r="I7" s="24"/>
      <c r="J7" s="24"/>
      <c r="K7" s="26"/>
      <c r="L7" s="3"/>
      <c r="M7" s="3"/>
      <c r="N7" s="3"/>
      <c r="O7" s="3"/>
    </row>
    <row r="8" ht="26.25" customHeight="1">
      <c r="A8" s="28">
        <v>1.0</v>
      </c>
      <c r="B8" s="29" t="s">
        <v>13</v>
      </c>
      <c r="C8" s="30"/>
      <c r="D8" s="30"/>
      <c r="E8" s="30"/>
      <c r="F8" s="30"/>
      <c r="G8" s="30"/>
      <c r="H8" s="30"/>
      <c r="I8" s="31"/>
      <c r="J8" s="32" t="s">
        <v>14</v>
      </c>
      <c r="K8" s="33" t="str">
        <f>Page5!$K$25</f>
        <v>0</v>
      </c>
      <c r="L8" s="3"/>
      <c r="M8" s="3"/>
      <c r="N8" s="3"/>
      <c r="O8" s="3"/>
    </row>
    <row r="9" ht="15.75" customHeight="1">
      <c r="A9" s="34">
        <v>2.0</v>
      </c>
      <c r="B9" s="35" t="s">
        <v>15</v>
      </c>
      <c r="C9" s="36"/>
      <c r="D9" s="36"/>
      <c r="E9" s="36"/>
      <c r="F9" s="36"/>
      <c r="G9" s="37"/>
      <c r="H9" s="38"/>
      <c r="I9" s="39"/>
      <c r="J9" s="40"/>
      <c r="K9" s="41"/>
      <c r="L9" s="3"/>
      <c r="M9" s="3"/>
      <c r="N9" s="3"/>
      <c r="O9" s="3"/>
    </row>
    <row r="10" ht="14.25" customHeight="1">
      <c r="A10" s="42"/>
      <c r="B10" s="43" t="s">
        <v>16</v>
      </c>
      <c r="C10" s="44" t="s">
        <v>17</v>
      </c>
      <c r="D10" s="44"/>
      <c r="E10" s="44"/>
      <c r="F10" s="45" t="s">
        <v>14</v>
      </c>
      <c r="G10" s="46"/>
      <c r="H10" s="44"/>
      <c r="I10" s="47"/>
      <c r="J10" s="48"/>
      <c r="K10" s="49"/>
      <c r="L10" s="3"/>
      <c r="M10" s="3"/>
      <c r="N10" s="3"/>
      <c r="O10" s="3"/>
    </row>
    <row r="11" ht="15.75" customHeight="1">
      <c r="A11" s="42"/>
      <c r="B11" s="50" t="s">
        <v>18</v>
      </c>
      <c r="C11" s="51" t="s">
        <v>19</v>
      </c>
      <c r="D11" s="18"/>
      <c r="E11" s="18"/>
      <c r="F11" s="45" t="s">
        <v>14</v>
      </c>
      <c r="G11" s="46" t="str">
        <f>G10-ROUND((Page5!C25+Page5!D25)*10%,0)</f>
        <v>0</v>
      </c>
      <c r="H11" s="44"/>
      <c r="I11" s="47"/>
      <c r="J11" s="48"/>
      <c r="K11" s="49"/>
      <c r="L11" s="3"/>
      <c r="M11" s="3"/>
      <c r="N11" s="3"/>
      <c r="O11" s="3"/>
    </row>
    <row r="12" ht="12.0" customHeight="1">
      <c r="A12" s="42"/>
      <c r="B12" s="50" t="s">
        <v>20</v>
      </c>
      <c r="C12" s="51" t="s">
        <v>21</v>
      </c>
      <c r="D12" s="18"/>
      <c r="E12" s="18"/>
      <c r="F12" s="45" t="s">
        <v>14</v>
      </c>
      <c r="G12" s="46" t="str">
        <f>G10-G11</f>
        <v>0</v>
      </c>
      <c r="H12" s="44"/>
      <c r="I12" s="47"/>
      <c r="J12" s="48"/>
      <c r="K12" s="49"/>
      <c r="L12" s="52"/>
      <c r="M12" s="52"/>
      <c r="N12" s="52"/>
      <c r="O12" s="52"/>
    </row>
    <row r="13" ht="15.75" customHeight="1">
      <c r="A13" s="53"/>
      <c r="B13" s="54" t="s">
        <v>22</v>
      </c>
      <c r="C13" s="55" t="s">
        <v>23</v>
      </c>
      <c r="D13" s="56"/>
      <c r="E13" s="56"/>
      <c r="F13" s="57" t="s">
        <v>14</v>
      </c>
      <c r="G13" s="58" t="str">
        <f>Page5!F25</f>
        <v>0</v>
      </c>
      <c r="H13" s="59"/>
      <c r="I13" s="60"/>
      <c r="J13" s="61"/>
      <c r="K13" s="62"/>
      <c r="L13" s="3"/>
      <c r="M13" s="3"/>
      <c r="N13" s="3"/>
      <c r="O13" s="3"/>
    </row>
    <row r="14" ht="15.75" customHeight="1">
      <c r="A14" s="63"/>
      <c r="B14" s="64" t="s">
        <v>24</v>
      </c>
      <c r="C14" s="65"/>
      <c r="D14" s="65"/>
      <c r="E14" s="65"/>
      <c r="F14" s="65"/>
      <c r="G14" s="66"/>
      <c r="H14" s="67" t="s">
        <v>14</v>
      </c>
      <c r="I14" s="68" t="str">
        <f>MIN(G12:G13)</f>
        <v>0</v>
      </c>
      <c r="J14" s="69"/>
      <c r="K14" s="70" t="str">
        <f>K8-I14</f>
        <v>0</v>
      </c>
      <c r="L14" s="3"/>
      <c r="M14" s="3"/>
      <c r="N14" s="3"/>
      <c r="O14" s="3"/>
    </row>
    <row r="15" ht="15.75" customHeight="1">
      <c r="A15" s="71">
        <v>3.0</v>
      </c>
      <c r="B15" s="72" t="s">
        <v>25</v>
      </c>
      <c r="C15" s="65"/>
      <c r="D15" s="65"/>
      <c r="E15" s="65"/>
      <c r="F15" s="65"/>
      <c r="G15" s="65"/>
      <c r="H15" s="73"/>
      <c r="I15" s="74"/>
      <c r="J15" s="75" t="s">
        <v>14</v>
      </c>
      <c r="K15" s="70" t="str">
        <f>SUM($K$8-$I$14)</f>
        <v>0</v>
      </c>
      <c r="L15" s="3"/>
      <c r="M15" s="3"/>
      <c r="N15" s="3"/>
      <c r="O15" s="3"/>
    </row>
    <row r="16" ht="15.75" customHeight="1">
      <c r="A16" s="76">
        <v>4.0</v>
      </c>
      <c r="B16" s="35" t="s">
        <v>26</v>
      </c>
      <c r="C16" s="36"/>
      <c r="D16" s="36"/>
      <c r="E16" s="36"/>
      <c r="F16" s="77"/>
      <c r="G16" s="78"/>
      <c r="H16" s="79"/>
      <c r="I16" s="80"/>
      <c r="J16" s="81"/>
      <c r="K16" s="82"/>
      <c r="L16" s="3"/>
      <c r="M16" s="3"/>
      <c r="N16" s="3"/>
      <c r="O16" s="3"/>
    </row>
    <row r="17" ht="14.25" customHeight="1">
      <c r="A17" s="83"/>
      <c r="B17" s="50" t="s">
        <v>27</v>
      </c>
      <c r="C17" s="51" t="s">
        <v>28</v>
      </c>
      <c r="D17" s="18"/>
      <c r="E17" s="18"/>
      <c r="F17" s="45" t="s">
        <v>14</v>
      </c>
      <c r="G17" s="84">
        <v>50000.0</v>
      </c>
      <c r="H17" s="85"/>
      <c r="I17" s="45"/>
      <c r="J17" s="86"/>
      <c r="K17" s="49"/>
      <c r="L17" s="3"/>
      <c r="M17" s="3"/>
      <c r="N17" s="3"/>
      <c r="O17" s="3"/>
    </row>
    <row r="18" ht="15.75" customHeight="1">
      <c r="A18" s="42"/>
      <c r="B18" s="50" t="s">
        <v>18</v>
      </c>
      <c r="C18" s="51" t="s">
        <v>29</v>
      </c>
      <c r="D18" s="18"/>
      <c r="E18" s="18"/>
      <c r="F18" s="45" t="s">
        <v>14</v>
      </c>
      <c r="G18" s="87" t="str">
        <f>Page5!X2</f>
        <v/>
      </c>
      <c r="H18" s="85"/>
      <c r="I18" s="46"/>
      <c r="J18" s="86"/>
      <c r="K18" s="49"/>
      <c r="L18" s="3"/>
      <c r="M18" s="3"/>
      <c r="N18" s="3"/>
      <c r="O18" s="3"/>
    </row>
    <row r="19" ht="15.75" customHeight="1">
      <c r="A19" s="42"/>
      <c r="B19" s="50" t="s">
        <v>30</v>
      </c>
      <c r="C19" s="51" t="s">
        <v>31</v>
      </c>
      <c r="D19" s="18"/>
      <c r="E19" s="18"/>
      <c r="F19" s="45" t="s">
        <v>14</v>
      </c>
      <c r="G19" s="88" t="str">
        <f>Page5!I25</f>
        <v>0</v>
      </c>
      <c r="H19" s="44"/>
      <c r="I19" s="44"/>
      <c r="J19" s="86"/>
      <c r="K19" s="49"/>
      <c r="L19" s="3"/>
      <c r="M19" s="3"/>
      <c r="N19" s="3"/>
      <c r="O19" s="3"/>
    </row>
    <row r="20" ht="15.75" customHeight="1">
      <c r="A20" s="89"/>
      <c r="B20" s="90" t="s">
        <v>22</v>
      </c>
      <c r="C20" s="91" t="s">
        <v>32</v>
      </c>
      <c r="D20" s="30"/>
      <c r="E20" s="30"/>
      <c r="F20" s="92" t="s">
        <v>14</v>
      </c>
      <c r="G20" s="93"/>
      <c r="H20" s="94"/>
      <c r="I20" s="95" t="str">
        <f>IF(G20&gt;=200000,"200000",G20)</f>
        <v/>
      </c>
      <c r="J20" s="32"/>
      <c r="K20" s="96"/>
      <c r="L20" s="3"/>
      <c r="M20" s="3"/>
      <c r="N20" s="3"/>
      <c r="O20" s="3"/>
    </row>
    <row r="21" ht="15.75" customHeight="1">
      <c r="A21" s="71">
        <v>5.0</v>
      </c>
      <c r="B21" s="72" t="s">
        <v>33</v>
      </c>
      <c r="C21" s="65"/>
      <c r="D21" s="65"/>
      <c r="E21" s="65"/>
      <c r="F21" s="65"/>
      <c r="G21" s="65"/>
      <c r="H21" s="97" t="s">
        <v>14</v>
      </c>
      <c r="I21" s="98" t="str">
        <f>SUM(G17+G18+G19+I20)</f>
        <v>50000</v>
      </c>
      <c r="J21" s="75" t="s">
        <v>14</v>
      </c>
      <c r="K21" s="70" t="str">
        <f>K15-I21</f>
        <v>-50000</v>
      </c>
      <c r="L21" s="3"/>
      <c r="M21" s="3"/>
      <c r="N21" s="3"/>
      <c r="O21" s="3"/>
    </row>
    <row r="22" ht="15.75" customHeight="1">
      <c r="A22" s="71">
        <v>6.0</v>
      </c>
      <c r="B22" s="72" t="s">
        <v>34</v>
      </c>
      <c r="C22" s="65"/>
      <c r="D22" s="65"/>
      <c r="E22" s="65"/>
      <c r="F22" s="99"/>
      <c r="G22" s="100"/>
      <c r="H22" s="73"/>
      <c r="I22" s="74"/>
      <c r="J22" s="75"/>
      <c r="K22" s="101"/>
      <c r="L22" s="3"/>
      <c r="M22" s="3"/>
      <c r="N22" s="3"/>
      <c r="O22" s="3"/>
    </row>
    <row r="23" ht="12.75" customHeight="1">
      <c r="A23" s="102"/>
      <c r="B23" s="103" t="s">
        <v>27</v>
      </c>
      <c r="C23" s="104" t="s">
        <v>35</v>
      </c>
      <c r="D23" s="105"/>
      <c r="E23" s="105"/>
      <c r="F23" s="106" t="s">
        <v>14</v>
      </c>
      <c r="G23" s="107"/>
      <c r="H23" s="108"/>
      <c r="I23" s="108"/>
      <c r="J23" s="81"/>
      <c r="K23" s="82"/>
      <c r="L23" s="3"/>
      <c r="M23" s="3"/>
      <c r="N23" s="3"/>
      <c r="O23" s="3"/>
    </row>
    <row r="24" ht="36.75" customHeight="1">
      <c r="A24" s="53"/>
      <c r="B24" s="109" t="s">
        <v>18</v>
      </c>
      <c r="C24" s="110" t="s">
        <v>36</v>
      </c>
      <c r="D24" s="111"/>
      <c r="E24" s="111"/>
      <c r="F24" s="112" t="s">
        <v>14</v>
      </c>
      <c r="G24" s="113"/>
      <c r="H24" s="114"/>
      <c r="I24" s="115"/>
      <c r="J24" s="116"/>
      <c r="K24" s="117"/>
      <c r="L24" s="3"/>
      <c r="M24" s="3"/>
      <c r="N24" s="3"/>
      <c r="O24" s="3"/>
    </row>
    <row r="25" ht="24.0" customHeight="1">
      <c r="A25" s="118"/>
      <c r="B25" s="109" t="s">
        <v>30</v>
      </c>
      <c r="C25" s="110" t="s">
        <v>37</v>
      </c>
      <c r="D25" s="111"/>
      <c r="E25" s="111"/>
      <c r="F25" s="112" t="s">
        <v>14</v>
      </c>
      <c r="G25" s="119" t="str">
        <f>Page5!X18</f>
        <v>0</v>
      </c>
      <c r="H25" s="120"/>
      <c r="I25" s="121"/>
      <c r="J25" s="122"/>
      <c r="K25" s="123"/>
      <c r="L25" s="3"/>
      <c r="M25" s="3"/>
      <c r="N25" s="3"/>
      <c r="O25" s="3"/>
    </row>
    <row r="26" ht="15.0" customHeight="1">
      <c r="A26" s="71">
        <v>7.0</v>
      </c>
      <c r="B26" s="124" t="s">
        <v>38</v>
      </c>
      <c r="C26" s="65"/>
      <c r="D26" s="65"/>
      <c r="E26" s="65"/>
      <c r="F26" s="65"/>
      <c r="G26" s="66"/>
      <c r="H26" s="97" t="s">
        <v>14</v>
      </c>
      <c r="I26" s="125" t="str">
        <f>SUM(G23+G24+G25)</f>
        <v>0</v>
      </c>
      <c r="J26" s="75" t="s">
        <v>14</v>
      </c>
      <c r="K26" s="70" t="str">
        <f>IFERROR(SUM(K21+I26),"")</f>
        <v>-50000</v>
      </c>
      <c r="L26" s="3"/>
      <c r="M26" s="3"/>
      <c r="N26" s="3"/>
      <c r="O26" s="3"/>
    </row>
    <row r="27" ht="16.5" customHeight="1">
      <c r="A27" s="76">
        <v>8.0</v>
      </c>
      <c r="B27" s="126" t="s">
        <v>39</v>
      </c>
      <c r="C27" s="36"/>
      <c r="D27" s="36"/>
      <c r="E27" s="36"/>
      <c r="F27" s="36"/>
      <c r="G27" s="37"/>
      <c r="H27" s="103"/>
      <c r="I27" s="127"/>
      <c r="J27" s="81"/>
      <c r="K27" s="82"/>
      <c r="L27" s="3"/>
      <c r="M27" s="3"/>
      <c r="N27" s="3"/>
      <c r="O27" s="3"/>
    </row>
    <row r="28" ht="15.75" customHeight="1">
      <c r="A28" s="128"/>
      <c r="B28" s="129" t="s">
        <v>40</v>
      </c>
      <c r="C28" s="18"/>
      <c r="D28" s="18"/>
      <c r="E28" s="18"/>
      <c r="F28" s="18"/>
      <c r="G28" s="130"/>
      <c r="H28" s="50"/>
      <c r="I28" s="48"/>
      <c r="J28" s="86"/>
      <c r="K28" s="49"/>
      <c r="L28" s="3"/>
      <c r="M28" s="3"/>
      <c r="N28" s="3"/>
      <c r="O28" s="3"/>
    </row>
    <row r="29" ht="15.75" customHeight="1">
      <c r="A29" s="128"/>
      <c r="B29" s="131" t="s">
        <v>27</v>
      </c>
      <c r="C29" s="51" t="s">
        <v>41</v>
      </c>
      <c r="D29" s="18"/>
      <c r="E29" s="18"/>
      <c r="F29" s="18"/>
      <c r="G29" s="18"/>
      <c r="H29" s="85" t="s">
        <v>14</v>
      </c>
      <c r="I29" s="87"/>
      <c r="J29" s="86"/>
      <c r="K29" s="49"/>
      <c r="L29" s="3"/>
      <c r="M29" s="3"/>
      <c r="N29" s="3"/>
      <c r="O29" s="3"/>
    </row>
    <row r="30" ht="15.75" customHeight="1">
      <c r="A30" s="128"/>
      <c r="B30" s="131" t="s">
        <v>18</v>
      </c>
      <c r="C30" s="51" t="s">
        <v>42</v>
      </c>
      <c r="D30" s="18"/>
      <c r="E30" s="18"/>
      <c r="F30" s="18"/>
      <c r="G30" s="18"/>
      <c r="H30" s="85" t="s">
        <v>14</v>
      </c>
      <c r="I30" s="44"/>
      <c r="J30" s="86"/>
      <c r="K30" s="49"/>
      <c r="L30" s="3"/>
      <c r="M30" s="3"/>
      <c r="N30" s="3"/>
      <c r="O30" s="3"/>
    </row>
    <row r="31" ht="15.75" customHeight="1">
      <c r="A31" s="128"/>
      <c r="B31" s="131" t="s">
        <v>30</v>
      </c>
      <c r="C31" s="51" t="s">
        <v>43</v>
      </c>
      <c r="D31" s="18"/>
      <c r="E31" s="18"/>
      <c r="F31" s="18"/>
      <c r="G31" s="18"/>
      <c r="H31" s="85" t="s">
        <v>14</v>
      </c>
      <c r="I31" s="44"/>
      <c r="J31" s="86"/>
      <c r="K31" s="49"/>
      <c r="L31" s="3"/>
      <c r="M31" s="3"/>
      <c r="N31" s="3"/>
      <c r="O31" s="3"/>
    </row>
    <row r="32" ht="15.75" customHeight="1">
      <c r="A32" s="128"/>
      <c r="B32" s="131" t="s">
        <v>22</v>
      </c>
      <c r="C32" s="51" t="s">
        <v>44</v>
      </c>
      <c r="D32" s="18"/>
      <c r="E32" s="18"/>
      <c r="F32" s="18"/>
      <c r="G32" s="18"/>
      <c r="H32" s="85" t="s">
        <v>14</v>
      </c>
      <c r="I32" s="132"/>
      <c r="J32" s="86"/>
      <c r="K32" s="49"/>
      <c r="L32" s="3"/>
      <c r="M32" s="3"/>
      <c r="N32" s="3"/>
      <c r="O32" s="3"/>
    </row>
    <row r="33" ht="15.75" customHeight="1">
      <c r="A33" s="128"/>
      <c r="B33" s="131" t="s">
        <v>45</v>
      </c>
      <c r="C33" s="51" t="s">
        <v>46</v>
      </c>
      <c r="D33" s="18"/>
      <c r="E33" s="18"/>
      <c r="F33" s="18"/>
      <c r="G33" s="18"/>
      <c r="H33" s="85" t="s">
        <v>14</v>
      </c>
      <c r="I33" s="87" t="str">
        <f>Page5!L25</f>
        <v>0</v>
      </c>
      <c r="J33" s="86"/>
      <c r="K33" s="49"/>
      <c r="L33" s="3"/>
      <c r="M33" s="3"/>
      <c r="N33" s="3"/>
      <c r="O33" s="3"/>
    </row>
    <row r="34" ht="15.75" customHeight="1">
      <c r="A34" s="128"/>
      <c r="B34" s="131" t="s">
        <v>47</v>
      </c>
      <c r="C34" s="51" t="s">
        <v>48</v>
      </c>
      <c r="D34" s="18"/>
      <c r="E34" s="18"/>
      <c r="F34" s="18"/>
      <c r="G34" s="130"/>
      <c r="H34" s="85" t="s">
        <v>14</v>
      </c>
      <c r="I34" s="87" t="str">
        <f>Page5!M25</f>
        <v>0</v>
      </c>
      <c r="J34" s="86"/>
      <c r="K34" s="49"/>
      <c r="L34" s="3"/>
      <c r="M34" s="3"/>
      <c r="N34" s="3"/>
      <c r="O34" s="3"/>
    </row>
    <row r="35" ht="15.75" customHeight="1">
      <c r="A35" s="128"/>
      <c r="B35" s="131" t="s">
        <v>49</v>
      </c>
      <c r="C35" s="51" t="s">
        <v>50</v>
      </c>
      <c r="D35" s="18"/>
      <c r="E35" s="18"/>
      <c r="F35" s="18"/>
      <c r="G35" s="18"/>
      <c r="H35" s="85" t="s">
        <v>14</v>
      </c>
      <c r="I35" s="87" t="str">
        <f>Page5!N25+Page5!O25+Page5!U25</f>
        <v>0</v>
      </c>
      <c r="J35" s="86"/>
      <c r="K35" s="49"/>
      <c r="L35" s="3"/>
      <c r="M35" s="3"/>
      <c r="N35" s="3"/>
      <c r="O35" s="3"/>
    </row>
    <row r="36" ht="15.75" customHeight="1">
      <c r="A36" s="128"/>
      <c r="B36" s="131" t="s">
        <v>51</v>
      </c>
      <c r="C36" s="51" t="s">
        <v>52</v>
      </c>
      <c r="D36" s="18"/>
      <c r="E36" s="18"/>
      <c r="F36" s="18"/>
      <c r="G36" s="18"/>
      <c r="H36" s="85" t="s">
        <v>14</v>
      </c>
      <c r="I36" s="133"/>
      <c r="J36" s="86"/>
      <c r="K36" s="49"/>
      <c r="L36" s="3"/>
      <c r="M36" s="3"/>
      <c r="N36" s="3"/>
      <c r="O36" s="3"/>
    </row>
    <row r="37" ht="15.75" customHeight="1">
      <c r="A37" s="128"/>
      <c r="B37" s="131" t="s">
        <v>53</v>
      </c>
      <c r="C37" s="51" t="s">
        <v>54</v>
      </c>
      <c r="D37" s="18"/>
      <c r="E37" s="18"/>
      <c r="F37" s="18"/>
      <c r="G37" s="18"/>
      <c r="H37" s="85" t="s">
        <v>14</v>
      </c>
      <c r="I37" s="87"/>
      <c r="J37" s="86"/>
      <c r="K37" s="49"/>
      <c r="L37" s="3"/>
      <c r="M37" s="3"/>
      <c r="N37" s="3"/>
      <c r="O37" s="3"/>
    </row>
    <row r="38" ht="15.75" customHeight="1">
      <c r="A38" s="128"/>
      <c r="B38" s="131" t="s">
        <v>55</v>
      </c>
      <c r="C38" s="51" t="s">
        <v>56</v>
      </c>
      <c r="D38" s="18"/>
      <c r="E38" s="18"/>
      <c r="F38" s="18"/>
      <c r="G38" s="18"/>
      <c r="H38" s="85" t="s">
        <v>14</v>
      </c>
      <c r="I38" s="44"/>
      <c r="J38" s="86"/>
      <c r="K38" s="49"/>
      <c r="L38" s="3"/>
      <c r="M38" s="3"/>
      <c r="N38" s="3"/>
      <c r="O38" s="3"/>
    </row>
    <row r="39" ht="26.25" customHeight="1">
      <c r="A39" s="128"/>
      <c r="B39" s="131" t="s">
        <v>57</v>
      </c>
      <c r="C39" s="134" t="s">
        <v>58</v>
      </c>
      <c r="D39" s="18"/>
      <c r="E39" s="18"/>
      <c r="F39" s="18"/>
      <c r="G39" s="130"/>
      <c r="H39" s="85" t="s">
        <v>14</v>
      </c>
      <c r="I39" s="133"/>
      <c r="J39" s="86"/>
      <c r="K39" s="49"/>
      <c r="L39" s="3"/>
      <c r="M39" s="3"/>
      <c r="N39" s="3"/>
      <c r="O39" s="3"/>
    </row>
    <row r="40" ht="14.25" customHeight="1">
      <c r="A40" s="128"/>
      <c r="B40" s="131" t="s">
        <v>59</v>
      </c>
      <c r="C40" s="51" t="s">
        <v>60</v>
      </c>
      <c r="D40" s="18"/>
      <c r="E40" s="18"/>
      <c r="F40" s="18"/>
      <c r="G40" s="130"/>
      <c r="H40" s="85" t="s">
        <v>14</v>
      </c>
      <c r="I40" s="135"/>
      <c r="J40" s="86"/>
      <c r="K40" s="49"/>
      <c r="L40" s="3"/>
      <c r="M40" s="3"/>
      <c r="N40" s="3"/>
      <c r="O40" s="3"/>
    </row>
    <row r="41" ht="14.25" customHeight="1">
      <c r="A41" s="128"/>
      <c r="B41" s="136" t="s">
        <v>61</v>
      </c>
      <c r="C41" s="137" t="s">
        <v>62</v>
      </c>
      <c r="D41" s="18"/>
      <c r="E41" s="18"/>
      <c r="F41" s="18"/>
      <c r="G41" s="18"/>
      <c r="H41" s="85" t="s">
        <v>14</v>
      </c>
      <c r="I41" s="138"/>
      <c r="J41" s="48"/>
      <c r="K41" s="49"/>
      <c r="L41" s="3"/>
      <c r="M41" s="3"/>
      <c r="N41" s="3"/>
      <c r="O41" s="3"/>
    </row>
    <row r="42" ht="26.25" customHeight="1">
      <c r="A42" s="128"/>
      <c r="B42" s="136" t="s">
        <v>63</v>
      </c>
      <c r="C42" s="137" t="s">
        <v>64</v>
      </c>
      <c r="D42" s="18"/>
      <c r="E42" s="18"/>
      <c r="F42" s="18"/>
      <c r="G42" s="130"/>
      <c r="H42" s="85" t="s">
        <v>14</v>
      </c>
      <c r="I42" s="139"/>
      <c r="J42" s="86"/>
      <c r="K42" s="140"/>
      <c r="L42" s="3"/>
      <c r="M42" s="3"/>
      <c r="N42" s="3"/>
      <c r="O42" s="3"/>
    </row>
    <row r="43" ht="25.5" customHeight="1">
      <c r="A43" s="128"/>
      <c r="B43" s="136" t="s">
        <v>65</v>
      </c>
      <c r="C43" s="137" t="s">
        <v>66</v>
      </c>
      <c r="D43" s="18"/>
      <c r="E43" s="18"/>
      <c r="F43" s="18"/>
      <c r="G43" s="130"/>
      <c r="H43" s="85" t="s">
        <v>14</v>
      </c>
      <c r="I43" s="141" t="str">
        <f>IF(SUM(I29:I42)&gt;=150000,150000,SUM(I29:I42))</f>
        <v>0</v>
      </c>
      <c r="J43" s="86"/>
      <c r="K43" s="49"/>
      <c r="L43" s="3"/>
      <c r="M43" s="3"/>
      <c r="N43" s="3"/>
      <c r="O43" s="3"/>
    </row>
    <row r="44" ht="27.0" customHeight="1">
      <c r="A44" s="128"/>
      <c r="B44" s="136" t="s">
        <v>67</v>
      </c>
      <c r="C44" s="137" t="s">
        <v>68</v>
      </c>
      <c r="D44" s="18"/>
      <c r="E44" s="18"/>
      <c r="F44" s="18"/>
      <c r="G44" s="130"/>
      <c r="H44" s="85" t="s">
        <v>14</v>
      </c>
      <c r="I44" s="142"/>
      <c r="J44" s="86"/>
      <c r="K44" s="49"/>
      <c r="L44" s="3"/>
      <c r="M44" s="3"/>
      <c r="N44" s="3"/>
      <c r="O44" s="3"/>
    </row>
    <row r="45" ht="25.5" customHeight="1">
      <c r="A45" s="128"/>
      <c r="B45" s="136" t="s">
        <v>69</v>
      </c>
      <c r="C45" s="137" t="s">
        <v>70</v>
      </c>
      <c r="D45" s="18"/>
      <c r="E45" s="18"/>
      <c r="F45" s="18"/>
      <c r="G45" s="130"/>
      <c r="H45" s="85" t="s">
        <v>14</v>
      </c>
      <c r="I45" s="87" t="str">
        <f>Page5!P25</f>
        <v>0</v>
      </c>
      <c r="J45" s="86"/>
      <c r="K45" s="49"/>
      <c r="L45" s="3"/>
      <c r="M45" s="3"/>
      <c r="N45" s="3"/>
      <c r="O45" s="3"/>
    </row>
    <row r="46" ht="36.0" customHeight="1">
      <c r="A46" s="143"/>
      <c r="B46" s="144" t="s">
        <v>71</v>
      </c>
      <c r="C46" s="145" t="s">
        <v>72</v>
      </c>
      <c r="G46" s="146"/>
      <c r="H46" s="147" t="s">
        <v>14</v>
      </c>
      <c r="I46" s="148"/>
      <c r="J46" s="149"/>
      <c r="K46" s="150"/>
      <c r="L46" s="3"/>
      <c r="M46" s="3"/>
      <c r="N46" s="3"/>
      <c r="O46" s="3"/>
    </row>
    <row r="47" ht="18.0" customHeight="1">
      <c r="A47" s="151"/>
      <c r="B47" s="152" t="s">
        <v>73</v>
      </c>
      <c r="C47" s="15"/>
      <c r="D47" s="15"/>
      <c r="E47" s="15"/>
      <c r="F47" s="15"/>
      <c r="G47" s="153"/>
      <c r="H47" s="154" t="s">
        <v>14</v>
      </c>
      <c r="I47" s="155" t="str">
        <f>SUM(I43:I46)</f>
        <v>0</v>
      </c>
      <c r="J47" s="154"/>
      <c r="K47" s="156"/>
      <c r="L47" s="3"/>
      <c r="M47" s="3"/>
      <c r="N47" s="3"/>
      <c r="O47" s="3"/>
    </row>
    <row r="48" ht="21.0" customHeight="1">
      <c r="A48" s="157" t="s">
        <v>74</v>
      </c>
      <c r="B48" s="158"/>
      <c r="C48" s="158"/>
      <c r="D48" s="158"/>
      <c r="E48" s="158"/>
      <c r="F48" s="158"/>
      <c r="G48" s="159"/>
      <c r="H48" s="160" t="s">
        <v>14</v>
      </c>
      <c r="I48" s="155" t="str">
        <f>I47</f>
        <v>0</v>
      </c>
      <c r="J48" s="154"/>
      <c r="K48" s="156"/>
      <c r="L48" s="3"/>
      <c r="M48" s="3"/>
      <c r="N48" s="3"/>
      <c r="O48" s="3"/>
    </row>
    <row r="49" ht="48.75" customHeight="1">
      <c r="A49" s="21"/>
      <c r="B49" s="144" t="s">
        <v>75</v>
      </c>
      <c r="C49" s="145" t="s">
        <v>76</v>
      </c>
      <c r="G49" s="146"/>
      <c r="H49" s="147" t="s">
        <v>14</v>
      </c>
      <c r="I49" s="148"/>
      <c r="J49" s="149"/>
      <c r="K49" s="117"/>
      <c r="L49" s="3"/>
      <c r="M49" s="3"/>
      <c r="N49" s="3"/>
      <c r="O49" s="3"/>
    </row>
    <row r="50" ht="24.0" customHeight="1">
      <c r="A50" s="128"/>
      <c r="B50" s="136" t="s">
        <v>77</v>
      </c>
      <c r="C50" s="137" t="s">
        <v>78</v>
      </c>
      <c r="D50" s="18"/>
      <c r="E50" s="18"/>
      <c r="F50" s="18"/>
      <c r="G50" s="130"/>
      <c r="H50" s="85" t="s">
        <v>14</v>
      </c>
      <c r="I50" s="133"/>
      <c r="J50" s="86"/>
      <c r="K50" s="49"/>
      <c r="L50" s="3"/>
      <c r="M50" s="3"/>
      <c r="N50" s="3"/>
      <c r="O50" s="3"/>
    </row>
    <row r="51" ht="13.5" customHeight="1">
      <c r="A51" s="128"/>
      <c r="B51" s="136" t="s">
        <v>79</v>
      </c>
      <c r="C51" s="137" t="s">
        <v>80</v>
      </c>
      <c r="D51" s="18"/>
      <c r="E51" s="18"/>
      <c r="F51" s="18"/>
      <c r="G51" s="130"/>
      <c r="H51" s="85" t="s">
        <v>14</v>
      </c>
      <c r="I51" s="133"/>
      <c r="J51" s="86"/>
      <c r="K51" s="49"/>
      <c r="L51" s="3"/>
      <c r="M51" s="3"/>
      <c r="N51" s="3"/>
      <c r="O51" s="3"/>
    </row>
    <row r="52" ht="38.25" customHeight="1">
      <c r="A52" s="128"/>
      <c r="B52" s="136" t="s">
        <v>81</v>
      </c>
      <c r="C52" s="137" t="s">
        <v>82</v>
      </c>
      <c r="D52" s="18"/>
      <c r="E52" s="18"/>
      <c r="F52" s="18"/>
      <c r="G52" s="18"/>
      <c r="H52" s="85" t="s">
        <v>14</v>
      </c>
      <c r="I52" s="133"/>
      <c r="J52" s="86"/>
      <c r="K52" s="49"/>
      <c r="L52" s="3"/>
      <c r="M52" s="3"/>
      <c r="N52" s="3"/>
      <c r="O52" s="3"/>
    </row>
    <row r="53" ht="15.0" customHeight="1">
      <c r="A53" s="161"/>
      <c r="B53" s="162" t="s">
        <v>83</v>
      </c>
      <c r="C53" s="163" t="s">
        <v>84</v>
      </c>
      <c r="D53" s="30"/>
      <c r="E53" s="30"/>
      <c r="F53" s="30"/>
      <c r="G53" s="30"/>
      <c r="H53" s="164" t="s">
        <v>14</v>
      </c>
      <c r="I53" s="165"/>
      <c r="J53" s="32"/>
      <c r="K53" s="96"/>
      <c r="L53" s="3"/>
      <c r="M53" s="3"/>
      <c r="N53" s="3"/>
      <c r="O53" s="166"/>
    </row>
    <row r="54" ht="15.75" customHeight="1">
      <c r="A54" s="167"/>
      <c r="B54" s="163" t="s">
        <v>85</v>
      </c>
      <c r="C54" s="30"/>
      <c r="D54" s="30"/>
      <c r="E54" s="30"/>
      <c r="F54" s="30"/>
      <c r="G54" s="30"/>
      <c r="H54" s="32" t="s">
        <v>14</v>
      </c>
      <c r="I54" s="168" t="str">
        <f>SUM(I48:I53)</f>
        <v>0</v>
      </c>
      <c r="J54" s="169"/>
      <c r="K54" s="33" t="str">
        <f>K26-I54</f>
        <v>-50000</v>
      </c>
      <c r="L54" s="3"/>
      <c r="M54" s="3"/>
      <c r="N54" s="3"/>
      <c r="O54" s="3"/>
    </row>
    <row r="55" ht="36.75" customHeight="1">
      <c r="A55" s="161">
        <v>9.0</v>
      </c>
      <c r="B55" s="29" t="s">
        <v>86</v>
      </c>
      <c r="C55" s="30"/>
      <c r="D55" s="30"/>
      <c r="E55" s="30"/>
      <c r="F55" s="30"/>
      <c r="G55" s="30"/>
      <c r="H55" s="30"/>
      <c r="I55" s="31"/>
      <c r="J55" s="32" t="s">
        <v>14</v>
      </c>
      <c r="K55" s="33" t="str">
        <f>IFERROR((K26-I54+5)-MOD(K26-I54+5,10),"")</f>
        <v>-50000</v>
      </c>
      <c r="L55" s="3"/>
      <c r="M55" s="3"/>
      <c r="N55" s="3"/>
      <c r="O55" s="3"/>
    </row>
    <row r="56" ht="15.75" customHeight="1">
      <c r="A56" s="34"/>
      <c r="B56" s="170" t="s">
        <v>87</v>
      </c>
      <c r="C56" s="105"/>
      <c r="D56" s="105"/>
      <c r="E56" s="105"/>
      <c r="F56" s="105"/>
      <c r="G56" s="105"/>
      <c r="H56" s="105"/>
      <c r="I56" s="105"/>
      <c r="J56" s="105"/>
      <c r="K56" s="171"/>
      <c r="L56" s="3"/>
      <c r="M56" s="3"/>
      <c r="N56" s="3"/>
      <c r="O56" s="3"/>
    </row>
    <row r="57" ht="14.25" customHeight="1">
      <c r="A57" s="167"/>
      <c r="B57" s="172" t="s">
        <v>88</v>
      </c>
      <c r="C57" s="65"/>
      <c r="D57" s="65"/>
      <c r="E57" s="65"/>
      <c r="F57" s="65"/>
      <c r="G57" s="65"/>
      <c r="H57" s="65"/>
      <c r="I57" s="65"/>
      <c r="J57" s="65"/>
      <c r="K57" s="173"/>
      <c r="L57" s="3"/>
      <c r="M57" s="3"/>
      <c r="N57" s="3"/>
      <c r="O57" s="3"/>
    </row>
    <row r="58" ht="22.5" customHeight="1">
      <c r="A58" s="174" t="str">
        <f>INC</f>
        <v>-50000</v>
      </c>
      <c r="B58" s="175" t="s">
        <v>89</v>
      </c>
      <c r="C58" s="176"/>
      <c r="D58" s="177"/>
      <c r="E58" s="175" t="s">
        <v>90</v>
      </c>
      <c r="F58" s="176"/>
      <c r="G58" s="176"/>
      <c r="H58" s="177"/>
      <c r="I58" s="178" t="s">
        <v>91</v>
      </c>
      <c r="J58" s="176"/>
      <c r="K58" s="179"/>
      <c r="L58" s="3"/>
      <c r="M58" s="3"/>
      <c r="N58" s="3"/>
      <c r="O58" s="3"/>
    </row>
    <row r="59" ht="16.5" customHeight="1">
      <c r="A59" s="128"/>
      <c r="B59" s="180" t="s">
        <v>92</v>
      </c>
      <c r="C59" s="56"/>
      <c r="D59" s="56"/>
      <c r="E59" s="56"/>
      <c r="F59" s="56"/>
      <c r="G59" s="56"/>
      <c r="H59" s="56"/>
      <c r="I59" s="56"/>
      <c r="J59" s="56"/>
      <c r="K59" s="181"/>
      <c r="L59" s="3"/>
      <c r="M59" s="3"/>
      <c r="N59" s="3"/>
      <c r="O59" s="3"/>
    </row>
    <row r="60" ht="15.75" customHeight="1">
      <c r="A60" s="182"/>
      <c r="B60" s="183" t="s">
        <v>93</v>
      </c>
      <c r="C60" s="176"/>
      <c r="D60" s="177"/>
      <c r="E60" s="183" t="s">
        <v>94</v>
      </c>
      <c r="F60" s="176"/>
      <c r="G60" s="176"/>
      <c r="H60" s="177"/>
      <c r="I60" s="184" t="str">
        <f>IF(A60&lt;250000,"NIL","")</f>
        <v>NIL</v>
      </c>
      <c r="J60" s="176"/>
      <c r="K60" s="179"/>
      <c r="L60" s="3"/>
      <c r="M60" s="3"/>
      <c r="N60" s="3"/>
      <c r="O60" s="3"/>
    </row>
    <row r="61" ht="15.75" customHeight="1">
      <c r="A61" s="182"/>
      <c r="B61" s="185" t="s">
        <v>95</v>
      </c>
      <c r="C61" s="18"/>
      <c r="D61" s="130"/>
      <c r="E61" s="185" t="s">
        <v>96</v>
      </c>
      <c r="F61" s="18"/>
      <c r="G61" s="18"/>
      <c r="H61" s="130"/>
      <c r="I61" s="186" t="str">
        <f>IF(AND(K55&gt;250000,K55&lt;=500000),(K55-250000)*5%,0)</f>
        <v>0</v>
      </c>
      <c r="J61" s="18"/>
      <c r="K61" s="20"/>
      <c r="L61" s="3"/>
      <c r="M61" s="187"/>
      <c r="N61" s="187"/>
      <c r="O61" s="3"/>
    </row>
    <row r="62" ht="15.75" customHeight="1">
      <c r="A62" s="182"/>
      <c r="B62" s="185" t="s">
        <v>97</v>
      </c>
      <c r="C62" s="18"/>
      <c r="D62" s="130"/>
      <c r="E62" s="185" t="s">
        <v>98</v>
      </c>
      <c r="F62" s="18"/>
      <c r="G62" s="18"/>
      <c r="H62" s="130"/>
      <c r="I62" s="186" t="str">
        <f>IF(AND(K55&gt;500000,K55&lt;=1000000),(K55-500000)*20%+12500,0)</f>
        <v>0</v>
      </c>
      <c r="J62" s="18"/>
      <c r="K62" s="20"/>
      <c r="L62" s="3"/>
      <c r="M62" s="187"/>
      <c r="N62" s="187"/>
      <c r="O62" s="3"/>
    </row>
    <row r="63" ht="15.75" customHeight="1">
      <c r="A63" s="188"/>
      <c r="B63" s="189" t="s">
        <v>99</v>
      </c>
      <c r="C63" s="56"/>
      <c r="D63" s="190"/>
      <c r="E63" s="189" t="s">
        <v>100</v>
      </c>
      <c r="F63" s="56"/>
      <c r="G63" s="56"/>
      <c r="H63" s="190"/>
      <c r="I63" s="191" t="str">
        <f>IFERROR(IF(K55&gt;1000000,(K55-1000000)*30%+112500,0),"")</f>
        <v>0</v>
      </c>
      <c r="J63" s="56"/>
      <c r="K63" s="181"/>
      <c r="L63" s="3"/>
      <c r="M63" s="187"/>
      <c r="N63" s="192"/>
      <c r="O63" s="3"/>
    </row>
    <row r="64" ht="15.75" customHeight="1">
      <c r="A64" s="167"/>
      <c r="B64" s="193" t="s">
        <v>101</v>
      </c>
      <c r="C64" s="65"/>
      <c r="D64" s="65"/>
      <c r="E64" s="65"/>
      <c r="F64" s="65"/>
      <c r="G64" s="65"/>
      <c r="H64" s="65"/>
      <c r="I64" s="65"/>
      <c r="J64" s="65"/>
      <c r="K64" s="173"/>
      <c r="L64" s="3"/>
      <c r="M64" s="187"/>
      <c r="N64" s="192"/>
      <c r="O64" s="3"/>
    </row>
    <row r="65" ht="13.5" customHeight="1">
      <c r="A65" s="194"/>
      <c r="B65" s="195" t="s">
        <v>102</v>
      </c>
      <c r="C65" s="65"/>
      <c r="D65" s="65"/>
      <c r="E65" s="65"/>
      <c r="F65" s="65"/>
      <c r="G65" s="65"/>
      <c r="H65" s="65"/>
      <c r="I65" s="65"/>
      <c r="J65" s="65"/>
      <c r="K65" s="173"/>
      <c r="L65" s="3"/>
      <c r="M65" s="187"/>
      <c r="N65" s="192"/>
      <c r="O65" s="3"/>
    </row>
    <row r="66" ht="24.0" customHeight="1">
      <c r="A66" s="76">
        <v>10.0</v>
      </c>
      <c r="B66" s="124" t="s">
        <v>103</v>
      </c>
      <c r="C66" s="65"/>
      <c r="D66" s="65"/>
      <c r="E66" s="65"/>
      <c r="F66" s="65"/>
      <c r="G66" s="65"/>
      <c r="H66" s="65"/>
      <c r="I66" s="66"/>
      <c r="J66" s="196" t="s">
        <v>14</v>
      </c>
      <c r="K66" s="197" t="str">
        <f>IF(I61&lt;&gt;0,I61,IF(I62&lt;&gt;0,I62,I63))</f>
        <v>0</v>
      </c>
      <c r="L66" s="3"/>
      <c r="M66" s="187"/>
      <c r="N66" s="192"/>
      <c r="O66" s="3"/>
    </row>
    <row r="67" ht="24.0" customHeight="1">
      <c r="A67" s="128">
        <v>11.0</v>
      </c>
      <c r="B67" s="124" t="s">
        <v>104</v>
      </c>
      <c r="C67" s="65"/>
      <c r="D67" s="65"/>
      <c r="E67" s="65"/>
      <c r="F67" s="65"/>
      <c r="G67" s="65"/>
      <c r="H67" s="65"/>
      <c r="I67" s="66"/>
      <c r="J67" s="196" t="s">
        <v>14</v>
      </c>
      <c r="K67" s="197" t="str">
        <f>IF(AND(K55&lt;=500000,K66&lt;12500),K66,IF(AND(K55&lt;=500000,K66&lt;&gt;0,K66&gt;=12500),12500,0))</f>
        <v>0</v>
      </c>
      <c r="L67" s="3"/>
      <c r="M67" s="187"/>
      <c r="N67" s="192"/>
      <c r="O67" s="3"/>
    </row>
    <row r="68" ht="17.25" customHeight="1">
      <c r="A68" s="128">
        <v>12.0</v>
      </c>
      <c r="B68" s="124" t="s">
        <v>105</v>
      </c>
      <c r="C68" s="65"/>
      <c r="D68" s="65"/>
      <c r="E68" s="65"/>
      <c r="F68" s="65"/>
      <c r="G68" s="65"/>
      <c r="H68" s="65"/>
      <c r="I68" s="66"/>
      <c r="J68" s="196" t="s">
        <v>14</v>
      </c>
      <c r="K68" s="197" t="str">
        <f>IFERROR(K66-K67,"")</f>
        <v>0</v>
      </c>
      <c r="L68" s="3"/>
      <c r="M68" s="3"/>
      <c r="N68" s="3"/>
      <c r="O68" s="3"/>
    </row>
    <row r="69" ht="16.5" customHeight="1">
      <c r="A69" s="128">
        <v>13.0</v>
      </c>
      <c r="B69" s="72" t="s">
        <v>106</v>
      </c>
      <c r="C69" s="65"/>
      <c r="D69" s="65"/>
      <c r="E69" s="65"/>
      <c r="F69" s="65"/>
      <c r="G69" s="65"/>
      <c r="H69" s="65"/>
      <c r="I69" s="66"/>
      <c r="J69" s="196" t="s">
        <v>14</v>
      </c>
      <c r="K69" s="197" t="str">
        <f>IFERROR(K68*4%,"")</f>
        <v>0</v>
      </c>
      <c r="L69" s="3"/>
      <c r="M69" s="3"/>
      <c r="N69" s="3"/>
      <c r="O69" s="3"/>
    </row>
    <row r="70" ht="20.25" customHeight="1">
      <c r="A70" s="128">
        <v>14.0</v>
      </c>
      <c r="B70" s="72" t="s">
        <v>107</v>
      </c>
      <c r="C70" s="65"/>
      <c r="D70" s="65"/>
      <c r="E70" s="65"/>
      <c r="F70" s="65"/>
      <c r="G70" s="65"/>
      <c r="H70" s="65"/>
      <c r="I70" s="66"/>
      <c r="J70" s="196" t="s">
        <v>14</v>
      </c>
      <c r="K70" s="197" t="str">
        <f>IFERROR(IF($K$68+$K$69&lt;&gt;0,$K$68+$K$69,"NIL"),"")</f>
        <v>NIL</v>
      </c>
      <c r="L70" s="3"/>
      <c r="M70" s="3"/>
      <c r="N70" s="3"/>
      <c r="O70" s="3"/>
    </row>
    <row r="71" ht="15.75" customHeight="1">
      <c r="A71" s="128">
        <v>15.0</v>
      </c>
      <c r="B71" s="72" t="s">
        <v>108</v>
      </c>
      <c r="C71" s="65"/>
      <c r="D71" s="65"/>
      <c r="E71" s="65"/>
      <c r="F71" s="65"/>
      <c r="G71" s="65"/>
      <c r="H71" s="65"/>
      <c r="I71" s="66"/>
      <c r="J71" s="196" t="s">
        <v>14</v>
      </c>
      <c r="K71" s="198"/>
      <c r="L71" s="3"/>
      <c r="M71" s="3"/>
      <c r="N71" s="3"/>
      <c r="O71" s="3"/>
    </row>
    <row r="72" ht="18.0" customHeight="1">
      <c r="A72" s="128">
        <v>16.0</v>
      </c>
      <c r="B72" s="72" t="s">
        <v>109</v>
      </c>
      <c r="C72" s="65"/>
      <c r="D72" s="65"/>
      <c r="E72" s="65"/>
      <c r="F72" s="65"/>
      <c r="G72" s="65"/>
      <c r="H72" s="65"/>
      <c r="I72" s="66"/>
      <c r="J72" s="196" t="s">
        <v>14</v>
      </c>
      <c r="K72" s="197" t="str">
        <f>Page5!Q25+Page5!W25</f>
        <v>0</v>
      </c>
      <c r="L72" s="3"/>
      <c r="M72" s="3"/>
      <c r="N72" s="3"/>
      <c r="O72" s="3"/>
    </row>
    <row r="73" ht="18.0" customHeight="1">
      <c r="A73" s="199">
        <v>17.0</v>
      </c>
      <c r="B73" s="72" t="s">
        <v>110</v>
      </c>
      <c r="C73" s="65"/>
      <c r="D73" s="65"/>
      <c r="E73" s="65"/>
      <c r="F73" s="65"/>
      <c r="G73" s="65"/>
      <c r="H73" s="65"/>
      <c r="I73" s="66"/>
      <c r="J73" s="196" t="s">
        <v>14</v>
      </c>
      <c r="K73" s="197" t="str">
        <f>Page5!R25+Page5!X25</f>
        <v>0</v>
      </c>
      <c r="L73" s="3"/>
      <c r="M73" s="3"/>
      <c r="N73" s="3"/>
      <c r="O73" s="3"/>
    </row>
    <row r="74" ht="18.0" customHeight="1">
      <c r="A74" s="199">
        <v>18.0</v>
      </c>
      <c r="B74" s="72" t="s">
        <v>111</v>
      </c>
      <c r="C74" s="65"/>
      <c r="D74" s="65"/>
      <c r="E74" s="65"/>
      <c r="F74" s="65"/>
      <c r="G74" s="65"/>
      <c r="H74" s="65"/>
      <c r="I74" s="66"/>
      <c r="J74" s="196" t="s">
        <v>14</v>
      </c>
      <c r="K74" s="197" t="str">
        <f t="shared" ref="K74:K75" si="1">K68-K72</f>
        <v>0</v>
      </c>
      <c r="L74" s="3"/>
      <c r="M74" s="3"/>
      <c r="N74" s="3"/>
      <c r="O74" s="3"/>
    </row>
    <row r="75" ht="21.0" customHeight="1">
      <c r="A75" s="200">
        <v>19.0</v>
      </c>
      <c r="B75" s="201" t="s">
        <v>112</v>
      </c>
      <c r="C75" s="65"/>
      <c r="D75" s="65"/>
      <c r="E75" s="65"/>
      <c r="F75" s="65"/>
      <c r="G75" s="65"/>
      <c r="H75" s="65"/>
      <c r="I75" s="66"/>
      <c r="J75" s="196" t="s">
        <v>14</v>
      </c>
      <c r="K75" s="197" t="str">
        <f t="shared" si="1"/>
        <v>0</v>
      </c>
      <c r="L75" s="3"/>
      <c r="M75" s="3"/>
      <c r="N75" s="3"/>
      <c r="O75" s="3"/>
    </row>
    <row r="76" ht="18.0" customHeight="1">
      <c r="A76" s="202"/>
      <c r="B76" s="3"/>
      <c r="C76" s="3"/>
      <c r="D76" s="3"/>
      <c r="E76" s="3"/>
      <c r="F76" s="3"/>
      <c r="G76" s="3"/>
      <c r="H76" s="3"/>
      <c r="I76" s="3"/>
      <c r="J76" s="203"/>
      <c r="K76" s="204"/>
      <c r="L76" s="3"/>
      <c r="M76" s="3"/>
      <c r="N76" s="3"/>
      <c r="O76" s="3"/>
    </row>
    <row r="77" ht="12.75" customHeight="1">
      <c r="A77" s="3"/>
      <c r="B77" s="205"/>
      <c r="J77" s="1"/>
      <c r="K77" s="166"/>
      <c r="L77" s="3"/>
      <c r="M77" s="3"/>
      <c r="N77" s="3"/>
      <c r="O77" s="3"/>
    </row>
    <row r="78" ht="20.25" customHeight="1">
      <c r="A78" s="1"/>
      <c r="B78" s="206" t="s">
        <v>113</v>
      </c>
      <c r="D78" s="3"/>
      <c r="E78" s="3"/>
      <c r="F78" s="3"/>
      <c r="G78" s="3"/>
      <c r="H78" s="203"/>
      <c r="I78" s="3"/>
      <c r="J78" s="3"/>
      <c r="K78" s="205"/>
      <c r="L78" s="3"/>
      <c r="M78" s="3"/>
      <c r="N78" s="3"/>
      <c r="O78" s="3"/>
    </row>
    <row r="79" ht="18.0" customHeight="1">
      <c r="A79" s="1"/>
      <c r="B79" s="207" t="s">
        <v>114</v>
      </c>
      <c r="D79" s="3" t="str">
        <f>Page5!Q3</f>
        <v/>
      </c>
      <c r="E79" s="3"/>
      <c r="F79" s="3"/>
      <c r="G79" s="3"/>
      <c r="H79" s="208"/>
      <c r="I79" s="52"/>
      <c r="J79" s="52"/>
      <c r="K79" s="52"/>
      <c r="L79" s="3"/>
      <c r="M79" s="3"/>
      <c r="N79" s="3"/>
      <c r="O79" s="3"/>
    </row>
    <row r="80" ht="18.75" customHeight="1">
      <c r="A80" s="1"/>
      <c r="B80" s="205" t="s">
        <v>115</v>
      </c>
      <c r="D80" s="3"/>
      <c r="E80" s="3"/>
      <c r="F80" s="3"/>
      <c r="G80" s="3"/>
      <c r="H80" s="3"/>
      <c r="I80" s="3"/>
      <c r="J80" s="1"/>
      <c r="K80" s="3"/>
      <c r="L80" s="3"/>
      <c r="M80" s="3"/>
      <c r="N80" s="3"/>
      <c r="O80" s="3"/>
    </row>
    <row r="81" ht="12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2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12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12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ht="12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12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2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12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2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12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12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12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ht="12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12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12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12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12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12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12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12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</sheetData>
  <mergeCells count="100">
    <mergeCell ref="B54:G54"/>
    <mergeCell ref="B55:I55"/>
    <mergeCell ref="B58:D58"/>
    <mergeCell ref="E58:H58"/>
    <mergeCell ref="B67:I67"/>
    <mergeCell ref="B68:I68"/>
    <mergeCell ref="C43:G43"/>
    <mergeCell ref="C45:G45"/>
    <mergeCell ref="C44:G44"/>
    <mergeCell ref="B47:G47"/>
    <mergeCell ref="C49:G49"/>
    <mergeCell ref="C50:G50"/>
    <mergeCell ref="C51:G51"/>
    <mergeCell ref="C42:G42"/>
    <mergeCell ref="C46:G46"/>
    <mergeCell ref="B15:G15"/>
    <mergeCell ref="B16:E16"/>
    <mergeCell ref="A1:F1"/>
    <mergeCell ref="G1:H1"/>
    <mergeCell ref="I1:K1"/>
    <mergeCell ref="G5:K5"/>
    <mergeCell ref="G6:K6"/>
    <mergeCell ref="A5:C5"/>
    <mergeCell ref="A6:C6"/>
    <mergeCell ref="D6:F6"/>
    <mergeCell ref="D5:F5"/>
    <mergeCell ref="A7:C7"/>
    <mergeCell ref="H7:K7"/>
    <mergeCell ref="D7:F7"/>
    <mergeCell ref="A2:C2"/>
    <mergeCell ref="D2:K2"/>
    <mergeCell ref="D3:K3"/>
    <mergeCell ref="D4:K4"/>
    <mergeCell ref="B8:I8"/>
    <mergeCell ref="C13:E13"/>
    <mergeCell ref="B9:G9"/>
    <mergeCell ref="C34:G34"/>
    <mergeCell ref="C41:G41"/>
    <mergeCell ref="C40:G40"/>
    <mergeCell ref="B74:I74"/>
    <mergeCell ref="B80:C80"/>
    <mergeCell ref="B75:I75"/>
    <mergeCell ref="B77:I77"/>
    <mergeCell ref="B79:C79"/>
    <mergeCell ref="B78:C78"/>
    <mergeCell ref="B60:D60"/>
    <mergeCell ref="B61:D61"/>
    <mergeCell ref="B70:I70"/>
    <mergeCell ref="B71:I71"/>
    <mergeCell ref="B72:I72"/>
    <mergeCell ref="B69:I69"/>
    <mergeCell ref="B59:K59"/>
    <mergeCell ref="B56:K56"/>
    <mergeCell ref="B57:K57"/>
    <mergeCell ref="I58:K58"/>
    <mergeCell ref="E63:H63"/>
    <mergeCell ref="I63:K63"/>
    <mergeCell ref="B64:K64"/>
    <mergeCell ref="B65:K65"/>
    <mergeCell ref="E60:H60"/>
    <mergeCell ref="I60:K60"/>
    <mergeCell ref="I61:K61"/>
    <mergeCell ref="I62:K62"/>
    <mergeCell ref="B66:I66"/>
    <mergeCell ref="E61:H61"/>
    <mergeCell ref="B62:D62"/>
    <mergeCell ref="E62:H62"/>
    <mergeCell ref="B63:D63"/>
    <mergeCell ref="C23:E23"/>
    <mergeCell ref="C24:E24"/>
    <mergeCell ref="C52:G52"/>
    <mergeCell ref="A48:G48"/>
    <mergeCell ref="B27:G27"/>
    <mergeCell ref="C31:G31"/>
    <mergeCell ref="A3:C3"/>
    <mergeCell ref="A4:C4"/>
    <mergeCell ref="B73:I73"/>
    <mergeCell ref="C53:G53"/>
    <mergeCell ref="C39:G39"/>
    <mergeCell ref="C18:E18"/>
    <mergeCell ref="H25:I25"/>
    <mergeCell ref="B28:G28"/>
    <mergeCell ref="C32:G32"/>
    <mergeCell ref="C29:G29"/>
    <mergeCell ref="C30:G30"/>
    <mergeCell ref="C38:G38"/>
    <mergeCell ref="C33:G33"/>
    <mergeCell ref="C35:G35"/>
    <mergeCell ref="C36:G36"/>
    <mergeCell ref="C37:G37"/>
    <mergeCell ref="C12:E12"/>
    <mergeCell ref="B14:G14"/>
    <mergeCell ref="B21:G21"/>
    <mergeCell ref="B22:E22"/>
    <mergeCell ref="C11:E11"/>
    <mergeCell ref="C17:E17"/>
    <mergeCell ref="B26:G26"/>
    <mergeCell ref="C25:E25"/>
    <mergeCell ref="C19:E19"/>
    <mergeCell ref="C20:E20"/>
  </mergeCells>
  <dataValidations>
    <dataValidation type="decimal" operator="lessThanOrEqual" allowBlank="1" showInputMessage="1" showErrorMessage="1" prompt="Restricted to Max Rs. 100000/-" sqref="I50">
      <formula1>100000.0</formula1>
    </dataValidation>
  </dataValidations>
  <printOptions/>
  <pageMargins bottom="0.011811024" footer="0.0" header="0.0" left="0.83" right="0.31496062992126" top="0.25"/>
  <pageSetup paperSize="9" orientation="portrait"/>
  <rowBreaks count="1" manualBreakCount="1">
    <brk id="4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2.57"/>
    <col customWidth="1" min="3" max="3" width="9.14"/>
    <col customWidth="1" min="4" max="5" width="9.0"/>
    <col customWidth="1" min="6" max="7" width="6.86"/>
    <col customWidth="1" min="8" max="8" width="9.57"/>
    <col customWidth="1" min="9" max="9" width="7.86"/>
    <col customWidth="1" min="10" max="10" width="7.57"/>
    <col customWidth="1" min="11" max="11" width="9.14"/>
    <col customWidth="1" min="12" max="12" width="8.14"/>
    <col customWidth="1" min="13" max="13" width="8.29"/>
    <col customWidth="1" min="14" max="16" width="5.86"/>
    <col customWidth="1" min="17" max="17" width="8.0"/>
    <col customWidth="1" min="18" max="18" width="9.0"/>
    <col customWidth="1" min="19" max="19" width="7.71"/>
    <col customWidth="1" min="20" max="20" width="7.86"/>
    <col customWidth="1" min="21" max="21" width="5.86"/>
    <col customWidth="1" min="22" max="22" width="7.14"/>
    <col customWidth="1" min="23" max="23" width="10.71"/>
    <col customWidth="1" min="24" max="24" width="9.86"/>
    <col customWidth="1" min="25" max="25" width="3.43"/>
    <col customWidth="1" hidden="1" min="26" max="26" width="8.71"/>
  </cols>
  <sheetData>
    <row r="1" ht="17.25" customHeight="1">
      <c r="A1" s="52"/>
      <c r="B1" s="52"/>
      <c r="C1" s="209" t="s">
        <v>116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1"/>
      <c r="W1" s="212"/>
      <c r="X1" s="213"/>
      <c r="Y1" s="214"/>
      <c r="Z1" s="52"/>
    </row>
    <row r="2" ht="20.25" customHeight="1">
      <c r="A2" s="52"/>
      <c r="B2" s="215" t="s">
        <v>117</v>
      </c>
      <c r="V2" s="216" t="s">
        <v>118</v>
      </c>
      <c r="W2" s="66"/>
      <c r="X2" s="217"/>
      <c r="Y2" s="218"/>
      <c r="Z2" s="219"/>
    </row>
    <row r="3" ht="22.5" customHeight="1">
      <c r="A3" s="52"/>
      <c r="B3" s="220" t="s">
        <v>119</v>
      </c>
      <c r="C3" s="221"/>
      <c r="D3" s="65"/>
      <c r="E3" s="65"/>
      <c r="F3" s="66"/>
      <c r="G3" s="222" t="s">
        <v>120</v>
      </c>
      <c r="H3" s="66"/>
      <c r="I3" s="223"/>
      <c r="J3" s="224"/>
      <c r="K3" s="224"/>
      <c r="L3" s="224"/>
      <c r="M3" s="225"/>
      <c r="N3" s="222" t="s">
        <v>114</v>
      </c>
      <c r="O3" s="65"/>
      <c r="P3" s="66"/>
      <c r="Q3" s="226"/>
      <c r="R3" s="224"/>
      <c r="S3" s="224"/>
      <c r="T3" s="225"/>
      <c r="U3" s="227" t="s">
        <v>121</v>
      </c>
      <c r="V3" s="66"/>
      <c r="W3" s="228" t="s">
        <v>122</v>
      </c>
      <c r="X3" s="229"/>
      <c r="Y3" s="230"/>
      <c r="Z3" s="52"/>
    </row>
    <row r="4" ht="16.5" customHeight="1">
      <c r="A4" s="52"/>
      <c r="B4" s="231" t="s">
        <v>123</v>
      </c>
      <c r="C4" s="232" t="s">
        <v>124</v>
      </c>
      <c r="D4" s="65"/>
      <c r="E4" s="65"/>
      <c r="F4" s="65"/>
      <c r="G4" s="65"/>
      <c r="H4" s="65"/>
      <c r="I4" s="66"/>
      <c r="J4" s="233"/>
      <c r="K4" s="234" t="s">
        <v>125</v>
      </c>
      <c r="L4" s="235" t="s">
        <v>126</v>
      </c>
      <c r="M4" s="65"/>
      <c r="N4" s="65"/>
      <c r="O4" s="65"/>
      <c r="P4" s="65"/>
      <c r="Q4" s="65"/>
      <c r="R4" s="65"/>
      <c r="S4" s="65"/>
      <c r="T4" s="65"/>
      <c r="U4" s="65"/>
      <c r="V4" s="66"/>
      <c r="W4" s="236" t="s">
        <v>127</v>
      </c>
      <c r="X4" s="16"/>
      <c r="Y4" s="3"/>
      <c r="Z4" s="237"/>
    </row>
    <row r="5" ht="40.5" customHeight="1">
      <c r="A5" s="52"/>
      <c r="B5" s="238"/>
      <c r="C5" s="239" t="s">
        <v>128</v>
      </c>
      <c r="D5" s="239" t="s">
        <v>129</v>
      </c>
      <c r="E5" s="239" t="s">
        <v>130</v>
      </c>
      <c r="F5" s="239" t="s">
        <v>131</v>
      </c>
      <c r="G5" s="239" t="s">
        <v>132</v>
      </c>
      <c r="H5" s="239" t="s">
        <v>133</v>
      </c>
      <c r="I5" s="239" t="s">
        <v>134</v>
      </c>
      <c r="J5" s="239" t="s">
        <v>135</v>
      </c>
      <c r="K5" s="240"/>
      <c r="L5" s="233" t="s">
        <v>136</v>
      </c>
      <c r="M5" s="233" t="s">
        <v>137</v>
      </c>
      <c r="N5" s="233" t="s">
        <v>138</v>
      </c>
      <c r="O5" s="233" t="s">
        <v>139</v>
      </c>
      <c r="P5" s="233" t="s">
        <v>140</v>
      </c>
      <c r="Q5" s="241" t="s">
        <v>141</v>
      </c>
      <c r="R5" s="241" t="s">
        <v>142</v>
      </c>
      <c r="S5" s="233" t="s">
        <v>143</v>
      </c>
      <c r="T5" s="233" t="s">
        <v>144</v>
      </c>
      <c r="U5" s="233" t="s">
        <v>145</v>
      </c>
      <c r="V5" s="242" t="s">
        <v>146</v>
      </c>
      <c r="W5" s="8"/>
      <c r="X5" s="243"/>
      <c r="Y5" s="3"/>
      <c r="Z5" s="244"/>
    </row>
    <row r="6" ht="23.25" customHeight="1">
      <c r="A6" s="52"/>
      <c r="B6" s="245">
        <v>45717.0</v>
      </c>
      <c r="C6" s="246"/>
      <c r="D6" s="247" t="str">
        <f>ROUND(C6*53%,E90)</f>
        <v>0</v>
      </c>
      <c r="E6" s="247"/>
      <c r="F6" s="247"/>
      <c r="G6" s="247"/>
      <c r="H6" s="247"/>
      <c r="I6" s="248"/>
      <c r="J6" s="249"/>
      <c r="K6" s="250" t="str">
        <f t="shared" ref="K6:K17" si="1">SUM(C6:J6)</f>
        <v>0</v>
      </c>
      <c r="L6" s="246"/>
      <c r="M6" s="246"/>
      <c r="N6" s="247"/>
      <c r="O6" s="247"/>
      <c r="P6" s="247"/>
      <c r="Q6" s="247"/>
      <c r="R6" s="247"/>
      <c r="S6" s="247"/>
      <c r="T6" s="247"/>
      <c r="U6" s="251"/>
      <c r="V6" s="252"/>
      <c r="W6" s="253" t="s">
        <v>147</v>
      </c>
      <c r="X6" s="252"/>
      <c r="Y6" s="2"/>
      <c r="Z6" s="244"/>
    </row>
    <row r="7" ht="23.25" customHeight="1">
      <c r="A7" s="52"/>
      <c r="B7" s="245">
        <v>45748.0</v>
      </c>
      <c r="C7" s="246"/>
      <c r="D7" s="247" t="str">
        <f>ROUND(C7*53%,0)</f>
        <v>0</v>
      </c>
      <c r="E7" s="247"/>
      <c r="F7" s="247"/>
      <c r="G7" s="247"/>
      <c r="H7" s="247"/>
      <c r="I7" s="248"/>
      <c r="J7" s="249"/>
      <c r="K7" s="250" t="str">
        <f t="shared" si="1"/>
        <v>0</v>
      </c>
      <c r="L7" s="246"/>
      <c r="M7" s="246"/>
      <c r="N7" s="247"/>
      <c r="O7" s="247"/>
      <c r="P7" s="247"/>
      <c r="Q7" s="247"/>
      <c r="R7" s="247"/>
      <c r="S7" s="247"/>
      <c r="T7" s="247"/>
      <c r="U7" s="254"/>
      <c r="V7" s="252"/>
      <c r="W7" s="255" t="s">
        <v>148</v>
      </c>
      <c r="X7" s="256"/>
      <c r="Y7" s="2"/>
      <c r="Z7" s="244"/>
    </row>
    <row r="8" ht="23.25" customHeight="1">
      <c r="A8" s="52"/>
      <c r="B8" s="245">
        <v>45778.0</v>
      </c>
      <c r="C8" s="246"/>
      <c r="D8" s="247" t="str">
        <f t="shared" ref="D8:D13" si="2">ROUND(C8*55%,0)</f>
        <v>0</v>
      </c>
      <c r="E8" s="247"/>
      <c r="F8" s="247"/>
      <c r="G8" s="247"/>
      <c r="H8" s="247"/>
      <c r="I8" s="248"/>
      <c r="J8" s="249"/>
      <c r="K8" s="250" t="str">
        <f t="shared" si="1"/>
        <v>0</v>
      </c>
      <c r="L8" s="246"/>
      <c r="M8" s="246"/>
      <c r="N8" s="247"/>
      <c r="O8" s="247"/>
      <c r="P8" s="247"/>
      <c r="Q8" s="247"/>
      <c r="R8" s="247"/>
      <c r="S8" s="247"/>
      <c r="T8" s="247"/>
      <c r="U8" s="254"/>
      <c r="V8" s="252"/>
      <c r="W8" s="255" t="s">
        <v>149</v>
      </c>
      <c r="X8" s="256"/>
      <c r="Y8" s="2"/>
      <c r="Z8" s="244"/>
    </row>
    <row r="9" ht="23.25" customHeight="1">
      <c r="A9" s="52"/>
      <c r="B9" s="245">
        <v>45809.0</v>
      </c>
      <c r="C9" s="246"/>
      <c r="D9" s="247" t="str">
        <f t="shared" si="2"/>
        <v>0</v>
      </c>
      <c r="E9" s="247"/>
      <c r="F9" s="247"/>
      <c r="G9" s="247"/>
      <c r="H9" s="247"/>
      <c r="I9" s="248"/>
      <c r="J9" s="249"/>
      <c r="K9" s="250" t="str">
        <f t="shared" si="1"/>
        <v>0</v>
      </c>
      <c r="L9" s="246"/>
      <c r="M9" s="246"/>
      <c r="N9" s="247"/>
      <c r="O9" s="247"/>
      <c r="P9" s="247"/>
      <c r="Q9" s="247"/>
      <c r="R9" s="247"/>
      <c r="S9" s="247"/>
      <c r="T9" s="247"/>
      <c r="U9" s="254"/>
      <c r="V9" s="252"/>
      <c r="W9" s="255" t="s">
        <v>150</v>
      </c>
      <c r="X9" s="256"/>
      <c r="Y9" s="2"/>
      <c r="Z9" s="244"/>
    </row>
    <row r="10" ht="23.25" customHeight="1">
      <c r="A10" s="52"/>
      <c r="B10" s="245">
        <v>45839.0</v>
      </c>
      <c r="C10" s="246"/>
      <c r="D10" s="247" t="str">
        <f t="shared" si="2"/>
        <v>0</v>
      </c>
      <c r="E10" s="247"/>
      <c r="F10" s="247"/>
      <c r="G10" s="247"/>
      <c r="H10" s="247"/>
      <c r="I10" s="248"/>
      <c r="J10" s="249"/>
      <c r="K10" s="250" t="str">
        <f t="shared" si="1"/>
        <v>0</v>
      </c>
      <c r="L10" s="246"/>
      <c r="M10" s="246"/>
      <c r="N10" s="247"/>
      <c r="O10" s="247"/>
      <c r="P10" s="247"/>
      <c r="Q10" s="247"/>
      <c r="R10" s="247"/>
      <c r="S10" s="247"/>
      <c r="T10" s="247"/>
      <c r="U10" s="254"/>
      <c r="V10" s="252"/>
      <c r="W10" s="255" t="s">
        <v>151</v>
      </c>
      <c r="X10" s="256"/>
      <c r="Y10" s="2"/>
      <c r="Z10" s="244"/>
    </row>
    <row r="11" ht="23.25" customHeight="1">
      <c r="A11" s="52"/>
      <c r="B11" s="245">
        <v>45870.0</v>
      </c>
      <c r="C11" s="246"/>
      <c r="D11" s="247" t="str">
        <f t="shared" si="2"/>
        <v>0</v>
      </c>
      <c r="E11" s="247"/>
      <c r="F11" s="247"/>
      <c r="G11" s="247"/>
      <c r="H11" s="247"/>
      <c r="I11" s="248"/>
      <c r="J11" s="249"/>
      <c r="K11" s="250" t="str">
        <f t="shared" si="1"/>
        <v>0</v>
      </c>
      <c r="L11" s="246"/>
      <c r="M11" s="246"/>
      <c r="N11" s="247"/>
      <c r="O11" s="247"/>
      <c r="P11" s="247"/>
      <c r="Q11" s="247"/>
      <c r="R11" s="247"/>
      <c r="S11" s="247"/>
      <c r="T11" s="247"/>
      <c r="U11" s="254"/>
      <c r="V11" s="252"/>
      <c r="W11" s="255" t="s">
        <v>152</v>
      </c>
      <c r="X11" s="256"/>
      <c r="Y11" s="2"/>
      <c r="Z11" s="244"/>
    </row>
    <row r="12" ht="23.25" customHeight="1">
      <c r="A12" s="52"/>
      <c r="B12" s="245">
        <v>45901.0</v>
      </c>
      <c r="C12" s="246"/>
      <c r="D12" s="247" t="str">
        <f t="shared" si="2"/>
        <v>0</v>
      </c>
      <c r="E12" s="247"/>
      <c r="F12" s="247"/>
      <c r="G12" s="247"/>
      <c r="H12" s="247"/>
      <c r="I12" s="248"/>
      <c r="J12" s="249"/>
      <c r="K12" s="250" t="str">
        <f t="shared" si="1"/>
        <v>0</v>
      </c>
      <c r="L12" s="246"/>
      <c r="M12" s="246"/>
      <c r="N12" s="247"/>
      <c r="O12" s="247"/>
      <c r="P12" s="247"/>
      <c r="Q12" s="247"/>
      <c r="R12" s="247"/>
      <c r="S12" s="247"/>
      <c r="T12" s="247"/>
      <c r="U12" s="254"/>
      <c r="V12" s="252"/>
      <c r="W12" s="255" t="s">
        <v>153</v>
      </c>
      <c r="X12" s="256"/>
      <c r="Y12" s="2"/>
      <c r="Z12" s="244"/>
    </row>
    <row r="13" ht="23.25" customHeight="1">
      <c r="A13" s="52"/>
      <c r="B13" s="245">
        <v>45931.0</v>
      </c>
      <c r="C13" s="246"/>
      <c r="D13" s="247" t="str">
        <f t="shared" si="2"/>
        <v>0</v>
      </c>
      <c r="E13" s="247"/>
      <c r="F13" s="247"/>
      <c r="G13" s="247"/>
      <c r="H13" s="247"/>
      <c r="I13" s="248"/>
      <c r="J13" s="249"/>
      <c r="K13" s="250" t="str">
        <f t="shared" si="1"/>
        <v>0</v>
      </c>
      <c r="L13" s="246"/>
      <c r="M13" s="246"/>
      <c r="N13" s="247"/>
      <c r="O13" s="247"/>
      <c r="P13" s="247"/>
      <c r="Q13" s="247"/>
      <c r="R13" s="247"/>
      <c r="S13" s="247"/>
      <c r="T13" s="247"/>
      <c r="U13" s="254"/>
      <c r="V13" s="252"/>
      <c r="W13" s="255" t="s">
        <v>154</v>
      </c>
      <c r="X13" s="256"/>
      <c r="Y13" s="2"/>
      <c r="Z13" s="244"/>
    </row>
    <row r="14" ht="23.25" customHeight="1">
      <c r="A14" s="52"/>
      <c r="B14" s="245">
        <v>45962.0</v>
      </c>
      <c r="C14" s="246"/>
      <c r="D14" s="247" t="str">
        <f t="shared" ref="D14:D17" si="3">ROUND(C14*58%,0)</f>
        <v>0</v>
      </c>
      <c r="E14" s="247"/>
      <c r="F14" s="247"/>
      <c r="G14" s="247"/>
      <c r="H14" s="247"/>
      <c r="I14" s="248"/>
      <c r="J14" s="249"/>
      <c r="K14" s="250" t="str">
        <f t="shared" si="1"/>
        <v>0</v>
      </c>
      <c r="L14" s="246"/>
      <c r="M14" s="246"/>
      <c r="N14" s="247"/>
      <c r="O14" s="247"/>
      <c r="P14" s="247"/>
      <c r="Q14" s="247"/>
      <c r="R14" s="247"/>
      <c r="S14" s="247"/>
      <c r="T14" s="247"/>
      <c r="U14" s="254"/>
      <c r="V14" s="252"/>
      <c r="W14" s="255" t="s">
        <v>155</v>
      </c>
      <c r="X14" s="256"/>
      <c r="Y14" s="2"/>
      <c r="Z14" s="244"/>
    </row>
    <row r="15" ht="23.25" customHeight="1">
      <c r="A15" s="52"/>
      <c r="B15" s="245">
        <v>45992.0</v>
      </c>
      <c r="C15" s="246"/>
      <c r="D15" s="247" t="str">
        <f t="shared" si="3"/>
        <v>0</v>
      </c>
      <c r="E15" s="247"/>
      <c r="F15" s="247"/>
      <c r="G15" s="247"/>
      <c r="H15" s="247"/>
      <c r="I15" s="248"/>
      <c r="J15" s="249"/>
      <c r="K15" s="250" t="str">
        <f t="shared" si="1"/>
        <v>0</v>
      </c>
      <c r="L15" s="246"/>
      <c r="M15" s="246"/>
      <c r="N15" s="247"/>
      <c r="O15" s="247"/>
      <c r="P15" s="247"/>
      <c r="Q15" s="247"/>
      <c r="R15" s="247"/>
      <c r="S15" s="247"/>
      <c r="T15" s="247"/>
      <c r="U15" s="254"/>
      <c r="V15" s="252"/>
      <c r="W15" s="255" t="s">
        <v>156</v>
      </c>
      <c r="X15" s="256"/>
      <c r="Y15" s="2"/>
      <c r="Z15" s="244"/>
    </row>
    <row r="16" ht="23.25" customHeight="1">
      <c r="A16" s="52"/>
      <c r="B16" s="245">
        <v>46023.0</v>
      </c>
      <c r="C16" s="246"/>
      <c r="D16" s="247" t="str">
        <f t="shared" si="3"/>
        <v>0</v>
      </c>
      <c r="E16" s="247"/>
      <c r="F16" s="247"/>
      <c r="G16" s="247"/>
      <c r="H16" s="247"/>
      <c r="I16" s="248"/>
      <c r="J16" s="249"/>
      <c r="K16" s="250" t="str">
        <f t="shared" si="1"/>
        <v>0</v>
      </c>
      <c r="L16" s="246"/>
      <c r="M16" s="246"/>
      <c r="N16" s="247"/>
      <c r="O16" s="247"/>
      <c r="P16" s="247"/>
      <c r="Q16" s="247"/>
      <c r="R16" s="247"/>
      <c r="S16" s="247"/>
      <c r="T16" s="247"/>
      <c r="U16" s="254"/>
      <c r="V16" s="252"/>
      <c r="W16" s="255" t="s">
        <v>156</v>
      </c>
      <c r="X16" s="256"/>
      <c r="Y16" s="2"/>
      <c r="Z16" s="244"/>
    </row>
    <row r="17" ht="23.25" customHeight="1">
      <c r="A17" s="52"/>
      <c r="B17" s="245">
        <v>46054.0</v>
      </c>
      <c r="C17" s="246"/>
      <c r="D17" s="247" t="str">
        <f t="shared" si="3"/>
        <v>0</v>
      </c>
      <c r="E17" s="247"/>
      <c r="F17" s="247"/>
      <c r="G17" s="247"/>
      <c r="H17" s="247"/>
      <c r="I17" s="248"/>
      <c r="J17" s="249"/>
      <c r="K17" s="250" t="str">
        <f t="shared" si="1"/>
        <v>0</v>
      </c>
      <c r="L17" s="246"/>
      <c r="M17" s="246"/>
      <c r="N17" s="247"/>
      <c r="O17" s="247"/>
      <c r="P17" s="247"/>
      <c r="Q17" s="247"/>
      <c r="R17" s="247"/>
      <c r="S17" s="247"/>
      <c r="T17" s="247"/>
      <c r="U17" s="254"/>
      <c r="V17" s="252"/>
      <c r="W17" s="255" t="s">
        <v>156</v>
      </c>
      <c r="X17" s="257"/>
      <c r="Y17" s="2"/>
      <c r="Z17" s="244"/>
    </row>
    <row r="18" ht="26.25" customHeight="1">
      <c r="A18" s="258"/>
      <c r="B18" s="259" t="s">
        <v>157</v>
      </c>
      <c r="C18" s="260"/>
      <c r="D18" s="247"/>
      <c r="E18" s="247"/>
      <c r="F18" s="261"/>
      <c r="G18" s="261"/>
      <c r="H18" s="261"/>
      <c r="I18" s="261"/>
      <c r="J18" s="249"/>
      <c r="K18" s="250"/>
      <c r="L18" s="246"/>
      <c r="M18" s="246"/>
      <c r="N18" s="247"/>
      <c r="O18" s="247"/>
      <c r="P18" s="247"/>
      <c r="Q18" s="247"/>
      <c r="R18" s="247"/>
      <c r="S18" s="261"/>
      <c r="T18" s="261"/>
      <c r="U18" s="262"/>
      <c r="V18" s="252"/>
      <c r="W18" s="263" t="s">
        <v>158</v>
      </c>
      <c r="X18" s="264" t="str">
        <f>SUM(X6:X17)</f>
        <v>0</v>
      </c>
      <c r="Y18" s="265"/>
      <c r="Z18" s="266"/>
    </row>
    <row r="19" ht="26.25" customHeight="1">
      <c r="A19" s="258"/>
      <c r="B19" s="259" t="s">
        <v>159</v>
      </c>
      <c r="C19" s="267"/>
      <c r="D19" s="247"/>
      <c r="E19" s="247"/>
      <c r="F19" s="248"/>
      <c r="G19" s="248"/>
      <c r="H19" s="248"/>
      <c r="I19" s="248"/>
      <c r="J19" s="268"/>
      <c r="K19" s="250" t="str">
        <f t="shared" ref="K19:K24" si="4">SUM(C19:J19)</f>
        <v>0</v>
      </c>
      <c r="L19" s="267"/>
      <c r="M19" s="246"/>
      <c r="N19" s="248"/>
      <c r="O19" s="248"/>
      <c r="P19" s="248"/>
      <c r="Q19" s="248"/>
      <c r="R19" s="247"/>
      <c r="S19" s="248"/>
      <c r="T19" s="248"/>
      <c r="U19" s="254"/>
      <c r="V19" s="256"/>
      <c r="W19" s="269" t="s">
        <v>160</v>
      </c>
      <c r="X19" s="270"/>
      <c r="Y19" s="258"/>
      <c r="Z19" s="266"/>
    </row>
    <row r="20" ht="23.25" customHeight="1">
      <c r="A20" s="258"/>
      <c r="B20" s="259" t="s">
        <v>161</v>
      </c>
      <c r="C20" s="267"/>
      <c r="D20" s="247"/>
      <c r="E20" s="247"/>
      <c r="F20" s="248"/>
      <c r="G20" s="248"/>
      <c r="H20" s="248"/>
      <c r="I20" s="248"/>
      <c r="J20" s="268"/>
      <c r="K20" s="250" t="str">
        <f t="shared" si="4"/>
        <v>0</v>
      </c>
      <c r="L20" s="267"/>
      <c r="M20" s="246"/>
      <c r="N20" s="248"/>
      <c r="O20" s="248"/>
      <c r="P20" s="248"/>
      <c r="Q20" s="248"/>
      <c r="R20" s="247"/>
      <c r="S20" s="248"/>
      <c r="T20" s="248"/>
      <c r="U20" s="254"/>
      <c r="V20" s="256"/>
      <c r="W20" s="271" t="s">
        <v>162</v>
      </c>
      <c r="X20" s="272" t="s">
        <v>163</v>
      </c>
      <c r="Y20" s="265"/>
      <c r="Z20" s="266"/>
    </row>
    <row r="21" ht="23.25" customHeight="1">
      <c r="A21" s="258"/>
      <c r="B21" s="259"/>
      <c r="C21" s="267"/>
      <c r="D21" s="247"/>
      <c r="E21" s="247"/>
      <c r="F21" s="248"/>
      <c r="G21" s="248"/>
      <c r="H21" s="248"/>
      <c r="I21" s="248"/>
      <c r="J21" s="268"/>
      <c r="K21" s="250" t="str">
        <f t="shared" si="4"/>
        <v>0</v>
      </c>
      <c r="L21" s="267"/>
      <c r="M21" s="246"/>
      <c r="N21" s="248"/>
      <c r="O21" s="248"/>
      <c r="P21" s="248"/>
      <c r="Q21" s="248"/>
      <c r="R21" s="247"/>
      <c r="S21" s="248"/>
      <c r="T21" s="248"/>
      <c r="U21" s="254"/>
      <c r="V21" s="256"/>
      <c r="W21" s="255"/>
      <c r="X21" s="256"/>
      <c r="Y21" s="265"/>
      <c r="Z21" s="266"/>
    </row>
    <row r="22" ht="23.25" customHeight="1">
      <c r="A22" s="258"/>
      <c r="B22" s="273"/>
      <c r="C22" s="274"/>
      <c r="D22" s="247"/>
      <c r="E22" s="275"/>
      <c r="F22" s="276"/>
      <c r="G22" s="276"/>
      <c r="H22" s="276"/>
      <c r="I22" s="248"/>
      <c r="J22" s="277"/>
      <c r="K22" s="250" t="str">
        <f t="shared" si="4"/>
        <v>0</v>
      </c>
      <c r="L22" s="274"/>
      <c r="M22" s="246"/>
      <c r="N22" s="276"/>
      <c r="O22" s="276"/>
      <c r="P22" s="276"/>
      <c r="Q22" s="276"/>
      <c r="R22" s="247"/>
      <c r="S22" s="276"/>
      <c r="T22" s="276"/>
      <c r="U22" s="278"/>
      <c r="V22" s="257"/>
      <c r="W22" s="255"/>
      <c r="X22" s="256"/>
      <c r="Y22" s="265"/>
      <c r="Z22" s="266"/>
    </row>
    <row r="23" ht="23.25" customHeight="1">
      <c r="A23" s="258"/>
      <c r="B23" s="273"/>
      <c r="C23" s="274"/>
      <c r="D23" s="247"/>
      <c r="E23" s="275"/>
      <c r="F23" s="276"/>
      <c r="G23" s="276"/>
      <c r="H23" s="276"/>
      <c r="I23" s="248"/>
      <c r="J23" s="277"/>
      <c r="K23" s="250" t="str">
        <f t="shared" si="4"/>
        <v>0</v>
      </c>
      <c r="L23" s="274"/>
      <c r="M23" s="246"/>
      <c r="N23" s="276"/>
      <c r="O23" s="276"/>
      <c r="P23" s="276"/>
      <c r="Q23" s="276"/>
      <c r="R23" s="247"/>
      <c r="S23" s="276"/>
      <c r="T23" s="276"/>
      <c r="U23" s="278"/>
      <c r="V23" s="257"/>
      <c r="W23" s="255"/>
      <c r="X23" s="256"/>
      <c r="Y23" s="265"/>
      <c r="Z23" s="266"/>
    </row>
    <row r="24" ht="23.25" customHeight="1">
      <c r="A24" s="258"/>
      <c r="B24" s="273"/>
      <c r="C24" s="274"/>
      <c r="D24" s="247"/>
      <c r="E24" s="275"/>
      <c r="F24" s="276"/>
      <c r="G24" s="276"/>
      <c r="H24" s="276"/>
      <c r="I24" s="276"/>
      <c r="J24" s="277"/>
      <c r="K24" s="250" t="str">
        <f t="shared" si="4"/>
        <v>0</v>
      </c>
      <c r="L24" s="274"/>
      <c r="M24" s="246"/>
      <c r="N24" s="276"/>
      <c r="O24" s="276"/>
      <c r="P24" s="276"/>
      <c r="Q24" s="276"/>
      <c r="R24" s="247"/>
      <c r="S24" s="276"/>
      <c r="T24" s="276"/>
      <c r="U24" s="278"/>
      <c r="V24" s="257"/>
      <c r="W24" s="255"/>
      <c r="X24" s="256"/>
      <c r="Y24" s="265"/>
      <c r="Z24" s="266"/>
    </row>
    <row r="25" ht="19.5" customHeight="1">
      <c r="A25" s="258"/>
      <c r="B25" s="279" t="s">
        <v>164</v>
      </c>
      <c r="C25" s="280" t="str">
        <f t="shared" ref="C25:J25" si="5">SUBTOTAL(9,C6:C24)</f>
        <v>0</v>
      </c>
      <c r="D25" s="280" t="str">
        <f t="shared" si="5"/>
        <v>0</v>
      </c>
      <c r="E25" s="280" t="str">
        <f t="shared" si="5"/>
        <v>0</v>
      </c>
      <c r="F25" s="280" t="str">
        <f t="shared" si="5"/>
        <v>0</v>
      </c>
      <c r="G25" s="280" t="str">
        <f t="shared" si="5"/>
        <v>0</v>
      </c>
      <c r="H25" s="280" t="str">
        <f t="shared" si="5"/>
        <v>0</v>
      </c>
      <c r="I25" s="280" t="str">
        <f t="shared" si="5"/>
        <v>0</v>
      </c>
      <c r="J25" s="280" t="str">
        <f t="shared" si="5"/>
        <v>0</v>
      </c>
      <c r="K25" s="281" t="str">
        <f t="shared" ref="K25:V25" si="6">SUM(K6:K24)</f>
        <v>0</v>
      </c>
      <c r="L25" s="280" t="str">
        <f t="shared" si="6"/>
        <v>0</v>
      </c>
      <c r="M25" s="280" t="str">
        <f t="shared" si="6"/>
        <v>0</v>
      </c>
      <c r="N25" s="280" t="str">
        <f t="shared" si="6"/>
        <v>0</v>
      </c>
      <c r="O25" s="280" t="str">
        <f t="shared" si="6"/>
        <v>0</v>
      </c>
      <c r="P25" s="280" t="str">
        <f t="shared" si="6"/>
        <v>0</v>
      </c>
      <c r="Q25" s="280" t="str">
        <f t="shared" si="6"/>
        <v>0</v>
      </c>
      <c r="R25" s="280" t="str">
        <f t="shared" si="6"/>
        <v>0</v>
      </c>
      <c r="S25" s="280" t="str">
        <f t="shared" si="6"/>
        <v>0</v>
      </c>
      <c r="T25" s="280" t="str">
        <f t="shared" si="6"/>
        <v>0</v>
      </c>
      <c r="U25" s="280" t="str">
        <f t="shared" si="6"/>
        <v>0</v>
      </c>
      <c r="V25" s="280" t="str">
        <f t="shared" si="6"/>
        <v>0</v>
      </c>
      <c r="W25" s="263" t="str">
        <f t="shared" ref="W25:X25" si="7">SUM(W21:W24)</f>
        <v>0</v>
      </c>
      <c r="X25" s="282" t="str">
        <f t="shared" si="7"/>
        <v>0</v>
      </c>
      <c r="Y25" s="265"/>
      <c r="Z25" s="283"/>
    </row>
    <row r="26" ht="31.5" hidden="1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2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284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2.75" hidden="1" customHeight="1">
      <c r="A28" s="52"/>
      <c r="B28" s="52"/>
      <c r="C28" s="285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2.75" hidden="1" customHeight="1">
      <c r="A29" s="52"/>
      <c r="B29" s="52"/>
      <c r="C29" s="285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2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2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30.0" hidden="1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2.75" customHeight="1">
      <c r="A33" s="52"/>
      <c r="B33" s="52" t="s">
        <v>165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2"/>
      <c r="X33" s="52"/>
      <c r="Y33" s="52"/>
      <c r="Z33" s="52"/>
    </row>
    <row r="34" ht="12.75" customHeight="1">
      <c r="A34" s="52"/>
      <c r="B34" s="52" t="s">
        <v>166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2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2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2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2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2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2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2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2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2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2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2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2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2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2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2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2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2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2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2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2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2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2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2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2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2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2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2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2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2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2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2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2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2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2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2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2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2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2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2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2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2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2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2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2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2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2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</sheetData>
  <mergeCells count="18">
    <mergeCell ref="C4:I4"/>
    <mergeCell ref="B4:B5"/>
    <mergeCell ref="V2:W2"/>
    <mergeCell ref="U3:V3"/>
    <mergeCell ref="B2:U2"/>
    <mergeCell ref="G3:H3"/>
    <mergeCell ref="C3:F3"/>
    <mergeCell ref="I3:M3"/>
    <mergeCell ref="N3:P3"/>
    <mergeCell ref="Q3:T3"/>
    <mergeCell ref="U33:W33"/>
    <mergeCell ref="K4:K5"/>
    <mergeCell ref="L27:P27"/>
    <mergeCell ref="L4:V4"/>
    <mergeCell ref="W19:X19"/>
    <mergeCell ref="W1:X1"/>
    <mergeCell ref="W4:X5"/>
    <mergeCell ref="W3:X3"/>
  </mergeCells>
  <printOptions horizontalCentered="1" verticalCentered="1"/>
  <pageMargins bottom="0.078740157480315" footer="0.0" header="0.0" left="0.0" right="0.0" top="0.27"/>
  <pageSetup paperSize="9" orientation="landscape"/>
  <colBreaks count="1" manualBreakCount="1">
    <brk id="24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8.71"/>
    <col customWidth="1" min="3" max="3" width="29.43"/>
    <col customWidth="1" min="4" max="6" width="8.71"/>
    <col customWidth="1" min="7" max="7" width="16.29"/>
    <col customWidth="1" min="8" max="8" width="9.0"/>
    <col customWidth="1" min="9" max="15" width="8.71"/>
  </cols>
  <sheetData>
    <row r="1" ht="12.75" customHeight="1">
      <c r="A1" s="286">
        <v>10.0</v>
      </c>
      <c r="B1" s="286">
        <v>1.0</v>
      </c>
      <c r="C1" s="286" t="s">
        <v>167</v>
      </c>
      <c r="D1" s="286"/>
      <c r="E1" s="286"/>
      <c r="F1" s="287"/>
      <c r="G1" s="286"/>
      <c r="H1" s="286"/>
      <c r="I1" s="286"/>
      <c r="J1" s="286"/>
      <c r="K1" s="286"/>
      <c r="L1" s="286"/>
    </row>
    <row r="2" ht="12.75" customHeight="1">
      <c r="A2" s="286">
        <v>101.0</v>
      </c>
      <c r="B2" s="286">
        <v>2.0</v>
      </c>
      <c r="C2" s="286" t="s">
        <v>168</v>
      </c>
      <c r="D2" s="286"/>
      <c r="E2" s="286"/>
      <c r="F2" s="287"/>
      <c r="G2" s="286"/>
      <c r="H2" s="286"/>
      <c r="I2" s="286"/>
      <c r="J2" s="286"/>
      <c r="K2" s="286"/>
      <c r="L2" s="286"/>
    </row>
    <row r="3" ht="12.75" customHeight="1">
      <c r="A3" s="286">
        <v>103.0</v>
      </c>
      <c r="B3" s="286">
        <v>3.0</v>
      </c>
      <c r="C3" s="286" t="s">
        <v>169</v>
      </c>
      <c r="D3" s="286"/>
      <c r="E3" s="286"/>
      <c r="F3" s="287"/>
      <c r="G3" s="286"/>
      <c r="H3" s="286"/>
      <c r="I3" s="286"/>
      <c r="J3" s="286"/>
      <c r="K3" s="286"/>
      <c r="L3" s="286"/>
    </row>
    <row r="4" ht="12.75" customHeight="1">
      <c r="A4" s="286">
        <v>104.0</v>
      </c>
      <c r="B4" s="286">
        <v>4.0</v>
      </c>
      <c r="C4" s="286" t="s">
        <v>170</v>
      </c>
      <c r="D4" s="286"/>
      <c r="E4" s="286"/>
      <c r="F4" s="287"/>
      <c r="G4" s="286"/>
      <c r="H4" s="286"/>
      <c r="I4" s="286"/>
      <c r="J4" s="286"/>
      <c r="K4" s="286"/>
      <c r="L4" s="286"/>
    </row>
    <row r="5" ht="12.75" customHeight="1">
      <c r="A5" s="286">
        <v>105.0</v>
      </c>
      <c r="B5" s="286">
        <v>5.0</v>
      </c>
      <c r="C5" s="286" t="s">
        <v>171</v>
      </c>
      <c r="D5" s="286"/>
      <c r="E5" s="286"/>
      <c r="F5" s="287"/>
      <c r="G5" s="286"/>
      <c r="H5" s="286"/>
      <c r="I5" s="286"/>
      <c r="J5" s="286"/>
      <c r="K5" s="286"/>
      <c r="L5" s="286"/>
    </row>
    <row r="6" ht="12.75" customHeight="1">
      <c r="A6" s="286">
        <v>106.0</v>
      </c>
      <c r="B6" s="286">
        <v>6.0</v>
      </c>
      <c r="C6" s="286" t="s">
        <v>172</v>
      </c>
      <c r="D6" s="286"/>
      <c r="E6" s="286"/>
      <c r="F6" s="287"/>
      <c r="G6" s="286"/>
      <c r="H6" s="286"/>
      <c r="I6" s="286"/>
      <c r="J6" s="286"/>
      <c r="K6" s="286"/>
      <c r="L6" s="286"/>
    </row>
    <row r="7" ht="12.75" customHeight="1">
      <c r="A7" s="286">
        <v>108.0</v>
      </c>
      <c r="B7" s="286">
        <v>7.0</v>
      </c>
      <c r="C7" s="286" t="s">
        <v>173</v>
      </c>
      <c r="D7" s="286"/>
      <c r="E7" s="286"/>
      <c r="F7" s="287"/>
      <c r="G7" s="286"/>
      <c r="H7" s="286"/>
      <c r="I7" s="286"/>
      <c r="J7" s="286"/>
      <c r="K7" s="286"/>
      <c r="L7" s="286"/>
    </row>
    <row r="8" ht="12.75" customHeight="1">
      <c r="A8" s="286">
        <v>111.0</v>
      </c>
      <c r="B8" s="286">
        <v>8.0</v>
      </c>
      <c r="C8" s="286" t="s">
        <v>174</v>
      </c>
      <c r="D8" s="286"/>
      <c r="E8" s="286"/>
      <c r="F8" s="287"/>
      <c r="G8" s="286"/>
      <c r="H8" s="286"/>
      <c r="I8" s="286"/>
      <c r="J8" s="286"/>
      <c r="K8" s="286"/>
      <c r="L8" s="286"/>
    </row>
    <row r="9" ht="12.75" customHeight="1">
      <c r="A9" s="286">
        <v>112.0</v>
      </c>
      <c r="B9" s="286">
        <v>9.0</v>
      </c>
      <c r="C9" s="286" t="s">
        <v>175</v>
      </c>
      <c r="D9" s="286"/>
      <c r="E9" s="286"/>
      <c r="F9" s="287"/>
      <c r="G9" s="286"/>
      <c r="H9" s="286"/>
      <c r="I9" s="286"/>
      <c r="J9" s="286"/>
      <c r="K9" s="286"/>
      <c r="L9" s="286"/>
    </row>
    <row r="10" ht="12.75" customHeight="1">
      <c r="A10" s="286">
        <v>113.0</v>
      </c>
      <c r="B10" s="286">
        <v>10.0</v>
      </c>
      <c r="C10" s="286" t="s">
        <v>176</v>
      </c>
      <c r="D10" s="286"/>
      <c r="E10" s="286"/>
      <c r="F10" s="287"/>
      <c r="G10" s="286"/>
      <c r="H10" s="286"/>
      <c r="I10" s="286"/>
      <c r="J10" s="286"/>
      <c r="K10" s="286"/>
      <c r="L10" s="286"/>
    </row>
    <row r="11" ht="12.75" customHeight="1">
      <c r="A11" s="286">
        <v>114.0</v>
      </c>
      <c r="B11" s="286">
        <v>11.0</v>
      </c>
      <c r="C11" s="286" t="s">
        <v>177</v>
      </c>
      <c r="D11" s="286"/>
      <c r="E11" s="286"/>
      <c r="F11" s="287"/>
      <c r="G11" s="286"/>
      <c r="H11" s="286"/>
      <c r="I11" s="286"/>
      <c r="J11" s="286"/>
      <c r="K11" s="286"/>
      <c r="L11" s="286"/>
    </row>
    <row r="12" ht="12.75" customHeight="1">
      <c r="A12" s="286">
        <v>115.0</v>
      </c>
      <c r="B12" s="286">
        <v>12.0</v>
      </c>
      <c r="C12" s="286" t="s">
        <v>178</v>
      </c>
      <c r="D12" s="286"/>
      <c r="E12" s="286"/>
      <c r="F12" s="287"/>
      <c r="G12" s="286"/>
      <c r="H12" s="286"/>
      <c r="I12" s="286"/>
      <c r="J12" s="286"/>
      <c r="K12" s="286"/>
      <c r="L12" s="286"/>
    </row>
    <row r="13" ht="12.75" customHeight="1">
      <c r="A13" s="286">
        <v>116.0</v>
      </c>
      <c r="B13" s="286">
        <v>13.0</v>
      </c>
      <c r="C13" s="286" t="s">
        <v>179</v>
      </c>
      <c r="D13" s="286"/>
      <c r="E13" s="286"/>
      <c r="F13" s="287"/>
      <c r="G13" s="286"/>
      <c r="H13" s="286"/>
      <c r="I13" s="286"/>
      <c r="J13" s="286"/>
      <c r="K13" s="286"/>
      <c r="L13" s="286"/>
    </row>
    <row r="14" ht="12.75" customHeight="1">
      <c r="A14" s="286">
        <v>117.0</v>
      </c>
      <c r="B14" s="286">
        <v>14.0</v>
      </c>
      <c r="C14" s="286" t="s">
        <v>180</v>
      </c>
      <c r="D14" s="286"/>
      <c r="E14" s="286"/>
      <c r="F14" s="287"/>
      <c r="G14" s="286"/>
      <c r="H14" s="286"/>
      <c r="I14" s="286"/>
      <c r="J14" s="286"/>
      <c r="K14" s="286"/>
      <c r="L14" s="286"/>
    </row>
    <row r="15" ht="12.75" customHeight="1">
      <c r="A15" s="286">
        <v>118.0</v>
      </c>
      <c r="B15" s="286">
        <v>15.0</v>
      </c>
      <c r="C15" s="286" t="s">
        <v>181</v>
      </c>
      <c r="D15" s="286"/>
      <c r="E15" s="286"/>
      <c r="F15" s="287"/>
      <c r="G15" s="286"/>
      <c r="H15" s="286"/>
      <c r="I15" s="286"/>
      <c r="J15" s="286"/>
      <c r="K15" s="286"/>
      <c r="L15" s="286"/>
    </row>
    <row r="16" ht="12.75" customHeight="1">
      <c r="A16" s="286">
        <v>119.0</v>
      </c>
      <c r="B16" s="286">
        <v>16.0</v>
      </c>
      <c r="C16" s="286" t="s">
        <v>182</v>
      </c>
      <c r="D16" s="286"/>
      <c r="E16" s="286"/>
      <c r="F16" s="287"/>
      <c r="G16" s="286"/>
      <c r="H16" s="286"/>
      <c r="I16" s="286"/>
      <c r="J16" s="286"/>
      <c r="K16" s="286"/>
      <c r="L16" s="286"/>
    </row>
    <row r="17" ht="12.75" customHeight="1">
      <c r="A17" s="286">
        <v>120.0</v>
      </c>
      <c r="B17" s="286">
        <v>17.0</v>
      </c>
      <c r="C17" s="286" t="s">
        <v>183</v>
      </c>
      <c r="D17" s="286"/>
      <c r="E17" s="286"/>
      <c r="F17" s="287"/>
      <c r="G17" s="286"/>
      <c r="H17" s="286"/>
      <c r="I17" s="286"/>
      <c r="J17" s="286"/>
      <c r="K17" s="286"/>
      <c r="L17" s="286"/>
    </row>
    <row r="18" ht="12.75" customHeight="1">
      <c r="A18" s="286">
        <v>121.0</v>
      </c>
      <c r="B18" s="286">
        <v>18.0</v>
      </c>
      <c r="C18" s="286" t="s">
        <v>184</v>
      </c>
      <c r="D18" s="286"/>
      <c r="E18" s="286"/>
      <c r="F18" s="287"/>
      <c r="G18" s="286"/>
      <c r="H18" s="286"/>
      <c r="I18" s="286"/>
      <c r="J18" s="286"/>
      <c r="K18" s="286"/>
      <c r="L18" s="286"/>
    </row>
    <row r="19" ht="12.75" customHeight="1">
      <c r="A19" s="286">
        <v>123.0</v>
      </c>
      <c r="B19" s="286">
        <v>19.0</v>
      </c>
      <c r="C19" s="286" t="s">
        <v>173</v>
      </c>
      <c r="D19" s="286"/>
      <c r="E19" s="286"/>
      <c r="F19" s="287"/>
      <c r="G19" s="286"/>
      <c r="H19" s="286"/>
      <c r="I19" s="286"/>
      <c r="J19" s="286"/>
      <c r="K19" s="286"/>
      <c r="L19" s="286"/>
    </row>
    <row r="20" ht="12.75" customHeight="1">
      <c r="A20" s="286">
        <v>125.0</v>
      </c>
      <c r="B20" s="286">
        <v>20.0</v>
      </c>
      <c r="C20" s="286" t="s">
        <v>185</v>
      </c>
      <c r="D20" s="286"/>
      <c r="E20" s="286"/>
      <c r="F20" s="287"/>
      <c r="G20" s="286"/>
      <c r="H20" s="286"/>
      <c r="I20" s="286"/>
      <c r="J20" s="286"/>
      <c r="K20" s="286"/>
      <c r="L20" s="286"/>
    </row>
    <row r="21" ht="12.75" customHeight="1">
      <c r="A21" s="286">
        <v>126.0</v>
      </c>
      <c r="B21" s="286">
        <v>21.0</v>
      </c>
      <c r="C21" s="286" t="s">
        <v>186</v>
      </c>
      <c r="D21" s="286"/>
      <c r="E21" s="286"/>
      <c r="F21" s="287"/>
      <c r="G21" s="286"/>
      <c r="H21" s="286"/>
      <c r="I21" s="286"/>
      <c r="J21" s="286"/>
      <c r="K21" s="286"/>
      <c r="L21" s="286"/>
    </row>
    <row r="22" ht="12.75" customHeight="1">
      <c r="A22" s="286">
        <v>130.0</v>
      </c>
      <c r="B22" s="286">
        <v>22.0</v>
      </c>
      <c r="C22" s="286" t="s">
        <v>187</v>
      </c>
      <c r="D22" s="286"/>
      <c r="E22" s="286"/>
      <c r="F22" s="287"/>
      <c r="G22" s="286"/>
      <c r="H22" s="286"/>
      <c r="I22" s="286"/>
      <c r="J22" s="286"/>
      <c r="K22" s="286"/>
      <c r="L22" s="286"/>
    </row>
    <row r="23" ht="12.75" customHeight="1">
      <c r="A23" s="286">
        <v>133.0</v>
      </c>
      <c r="B23" s="286">
        <v>23.0</v>
      </c>
      <c r="C23" s="286" t="s">
        <v>188</v>
      </c>
      <c r="D23" s="286"/>
      <c r="E23" s="286"/>
      <c r="F23" s="287"/>
      <c r="G23" s="286"/>
      <c r="H23" s="286"/>
      <c r="I23" s="286"/>
      <c r="J23" s="286"/>
      <c r="K23" s="286"/>
      <c r="L23" s="286"/>
    </row>
    <row r="24" ht="12.75" customHeight="1">
      <c r="A24" s="286">
        <v>151.0</v>
      </c>
      <c r="B24" s="286">
        <v>24.0</v>
      </c>
      <c r="C24" s="286" t="s">
        <v>189</v>
      </c>
      <c r="D24" s="286"/>
      <c r="E24" s="286"/>
      <c r="F24" s="287"/>
      <c r="G24" s="286"/>
      <c r="H24" s="286"/>
      <c r="I24" s="286"/>
      <c r="J24" s="286"/>
      <c r="K24" s="286"/>
      <c r="L24" s="286"/>
    </row>
    <row r="25" ht="12.75" customHeight="1">
      <c r="A25" s="286">
        <v>301.0</v>
      </c>
      <c r="B25" s="286">
        <v>25.0</v>
      </c>
      <c r="C25" s="286" t="s">
        <v>190</v>
      </c>
      <c r="D25" s="286"/>
      <c r="E25" s="286"/>
      <c r="F25" s="287"/>
      <c r="G25" s="286"/>
      <c r="H25" s="286"/>
      <c r="I25" s="286"/>
      <c r="J25" s="286"/>
      <c r="K25" s="286"/>
      <c r="L25" s="286"/>
    </row>
    <row r="26" ht="12.75" customHeight="1">
      <c r="A26" s="286">
        <v>302.0</v>
      </c>
      <c r="B26" s="286">
        <v>26.0</v>
      </c>
      <c r="C26" s="286" t="s">
        <v>191</v>
      </c>
      <c r="D26" s="286"/>
      <c r="E26" s="286"/>
      <c r="F26" s="287"/>
      <c r="G26" s="286"/>
      <c r="H26" s="286"/>
      <c r="I26" s="286"/>
      <c r="J26" s="286"/>
      <c r="K26" s="286"/>
      <c r="L26" s="286"/>
    </row>
    <row r="27" ht="12.75" customHeight="1">
      <c r="A27" s="286">
        <v>303.0</v>
      </c>
      <c r="B27" s="286">
        <v>27.0</v>
      </c>
      <c r="C27" s="286" t="s">
        <v>192</v>
      </c>
      <c r="D27" s="286"/>
      <c r="E27" s="286"/>
      <c r="F27" s="287"/>
      <c r="G27" s="286"/>
      <c r="H27" s="286"/>
      <c r="I27" s="286"/>
      <c r="J27" s="286"/>
      <c r="K27" s="286"/>
      <c r="L27" s="286"/>
    </row>
    <row r="28" ht="12.75" customHeight="1">
      <c r="A28" s="286">
        <v>304.0</v>
      </c>
      <c r="B28" s="286">
        <v>28.0</v>
      </c>
      <c r="C28" s="286" t="s">
        <v>193</v>
      </c>
      <c r="D28" s="286"/>
      <c r="E28" s="286"/>
      <c r="F28" s="287"/>
      <c r="G28" s="286"/>
      <c r="H28" s="286"/>
      <c r="I28" s="286"/>
      <c r="J28" s="286"/>
      <c r="K28" s="286"/>
      <c r="L28" s="286"/>
    </row>
    <row r="29" ht="12.75" customHeight="1">
      <c r="A29" s="286">
        <v>305.0</v>
      </c>
      <c r="B29" s="286">
        <v>29.0</v>
      </c>
      <c r="C29" s="286" t="s">
        <v>194</v>
      </c>
      <c r="D29" s="286"/>
      <c r="E29" s="286"/>
      <c r="F29" s="287"/>
      <c r="G29" s="286"/>
      <c r="H29" s="286"/>
      <c r="I29" s="286"/>
      <c r="J29" s="286"/>
      <c r="K29" s="286"/>
      <c r="L29" s="286"/>
    </row>
    <row r="30" ht="12.75" customHeight="1">
      <c r="A30" s="286">
        <v>306.0</v>
      </c>
      <c r="B30" s="286">
        <v>30.0</v>
      </c>
      <c r="C30" s="286" t="s">
        <v>195</v>
      </c>
      <c r="D30" s="286"/>
      <c r="E30" s="286"/>
      <c r="F30" s="287"/>
      <c r="G30" s="286"/>
      <c r="H30" s="286"/>
      <c r="I30" s="286"/>
      <c r="J30" s="286"/>
      <c r="K30" s="286"/>
      <c r="L30" s="286"/>
    </row>
    <row r="31" ht="12.75" customHeight="1">
      <c r="A31" s="286">
        <v>309.0</v>
      </c>
      <c r="B31" s="286">
        <v>31.0</v>
      </c>
      <c r="C31" s="286" t="s">
        <v>196</v>
      </c>
      <c r="D31" s="286"/>
      <c r="E31" s="286"/>
      <c r="F31" s="287"/>
      <c r="G31" s="286"/>
      <c r="H31" s="286"/>
      <c r="I31" s="286"/>
      <c r="J31" s="286"/>
      <c r="K31" s="286"/>
      <c r="L31" s="286"/>
    </row>
    <row r="32" ht="12.75" customHeight="1">
      <c r="A32" s="286">
        <v>311.0</v>
      </c>
      <c r="B32" s="286">
        <v>32.0</v>
      </c>
      <c r="C32" s="286" t="s">
        <v>197</v>
      </c>
      <c r="D32" s="286"/>
      <c r="E32" s="286"/>
      <c r="F32" s="287"/>
      <c r="G32" s="286"/>
      <c r="H32" s="286"/>
      <c r="I32" s="286"/>
      <c r="J32" s="286"/>
      <c r="K32" s="286"/>
      <c r="L32" s="286"/>
    </row>
    <row r="33" ht="12.75" customHeight="1">
      <c r="A33" s="286">
        <v>313.0</v>
      </c>
      <c r="B33" s="286">
        <v>33.0</v>
      </c>
      <c r="C33" s="286" t="s">
        <v>198</v>
      </c>
      <c r="D33" s="286"/>
      <c r="E33" s="286"/>
      <c r="F33" s="287"/>
      <c r="G33" s="286"/>
      <c r="H33" s="286"/>
      <c r="I33" s="286"/>
      <c r="J33" s="286"/>
      <c r="K33" s="286"/>
      <c r="L33" s="286"/>
    </row>
    <row r="34" ht="12.75" customHeight="1">
      <c r="A34" s="286">
        <v>314.0</v>
      </c>
      <c r="B34" s="286">
        <v>34.0</v>
      </c>
      <c r="C34" s="286" t="s">
        <v>199</v>
      </c>
      <c r="D34" s="286"/>
      <c r="E34" s="286"/>
      <c r="F34" s="287"/>
      <c r="G34" s="286"/>
      <c r="H34" s="286"/>
      <c r="I34" s="286"/>
      <c r="J34" s="286"/>
      <c r="K34" s="286"/>
      <c r="L34" s="286"/>
    </row>
    <row r="35" ht="12.75" customHeight="1">
      <c r="A35" s="286">
        <v>315.0</v>
      </c>
      <c r="B35" s="286">
        <v>35.0</v>
      </c>
      <c r="C35" s="286" t="s">
        <v>200</v>
      </c>
      <c r="D35" s="286"/>
      <c r="E35" s="286"/>
      <c r="F35" s="287"/>
      <c r="G35" s="286"/>
      <c r="H35" s="286"/>
      <c r="I35" s="286"/>
      <c r="J35" s="286"/>
      <c r="K35" s="286"/>
      <c r="L35" s="286"/>
    </row>
    <row r="36" ht="12.75" customHeight="1">
      <c r="A36" s="286">
        <v>317.0</v>
      </c>
      <c r="B36" s="286">
        <v>36.0</v>
      </c>
      <c r="C36" s="286" t="s">
        <v>201</v>
      </c>
      <c r="D36" s="286"/>
      <c r="E36" s="286"/>
      <c r="F36" s="287"/>
      <c r="G36" s="286"/>
      <c r="H36" s="286"/>
      <c r="I36" s="286"/>
      <c r="J36" s="286"/>
      <c r="K36" s="286"/>
      <c r="L36" s="286"/>
    </row>
    <row r="37" ht="12.75" customHeight="1">
      <c r="A37" s="286">
        <v>318.0</v>
      </c>
      <c r="B37" s="286">
        <v>37.0</v>
      </c>
      <c r="C37" s="286" t="s">
        <v>202</v>
      </c>
      <c r="D37" s="286"/>
      <c r="E37" s="286"/>
      <c r="F37" s="287"/>
      <c r="G37" s="286"/>
      <c r="H37" s="286"/>
      <c r="I37" s="286"/>
      <c r="J37" s="286"/>
      <c r="K37" s="286"/>
      <c r="L37" s="286"/>
    </row>
    <row r="38" ht="12.75" customHeight="1">
      <c r="A38" s="286">
        <v>319.0</v>
      </c>
      <c r="B38" s="286">
        <v>38.0</v>
      </c>
      <c r="C38" s="286" t="s">
        <v>203</v>
      </c>
      <c r="D38" s="286"/>
      <c r="E38" s="286"/>
      <c r="F38" s="287"/>
      <c r="G38" s="286"/>
      <c r="H38" s="286"/>
      <c r="I38" s="286"/>
      <c r="J38" s="286"/>
      <c r="K38" s="286"/>
      <c r="L38" s="286"/>
    </row>
    <row r="39" ht="12.75" customHeight="1">
      <c r="A39" s="286">
        <v>320.0</v>
      </c>
      <c r="B39" s="286">
        <v>39.0</v>
      </c>
      <c r="C39" s="286" t="s">
        <v>204</v>
      </c>
      <c r="D39" s="286"/>
      <c r="E39" s="286"/>
      <c r="F39" s="287"/>
      <c r="G39" s="286"/>
      <c r="H39" s="286"/>
      <c r="I39" s="286"/>
      <c r="J39" s="286"/>
      <c r="K39" s="286"/>
      <c r="L39" s="286"/>
    </row>
    <row r="40" ht="12.75" customHeight="1">
      <c r="A40" s="286">
        <v>322.0</v>
      </c>
      <c r="B40" s="286">
        <v>40.0</v>
      </c>
      <c r="C40" s="286" t="s">
        <v>205</v>
      </c>
      <c r="D40" s="286"/>
      <c r="E40" s="286"/>
      <c r="F40" s="287"/>
      <c r="G40" s="286"/>
      <c r="H40" s="286"/>
      <c r="I40" s="286"/>
      <c r="J40" s="286"/>
      <c r="K40" s="286"/>
      <c r="L40" s="286"/>
    </row>
    <row r="41" ht="12.75" customHeight="1">
      <c r="A41" s="286">
        <v>323.0</v>
      </c>
      <c r="B41" s="286">
        <v>41.0</v>
      </c>
      <c r="C41" s="286" t="s">
        <v>206</v>
      </c>
      <c r="D41" s="286"/>
      <c r="E41" s="286"/>
      <c r="F41" s="287"/>
      <c r="G41" s="286"/>
      <c r="H41" s="286"/>
      <c r="I41" s="286"/>
      <c r="J41" s="286"/>
      <c r="K41" s="286"/>
      <c r="L41" s="286"/>
    </row>
    <row r="42" ht="12.75" customHeight="1">
      <c r="A42" s="286">
        <v>324.0</v>
      </c>
      <c r="B42" s="286">
        <v>42.0</v>
      </c>
      <c r="C42" s="286" t="s">
        <v>207</v>
      </c>
      <c r="D42" s="286"/>
      <c r="E42" s="286"/>
      <c r="F42" s="287"/>
      <c r="G42" s="286"/>
      <c r="H42" s="286"/>
      <c r="I42" s="286"/>
      <c r="J42" s="286"/>
      <c r="K42" s="286"/>
      <c r="L42" s="286"/>
    </row>
    <row r="43" ht="12.75" customHeight="1">
      <c r="A43" s="286">
        <v>325.0</v>
      </c>
      <c r="B43" s="286">
        <v>43.0</v>
      </c>
      <c r="C43" s="286" t="s">
        <v>208</v>
      </c>
      <c r="D43" s="286"/>
      <c r="E43" s="286"/>
      <c r="F43" s="287"/>
      <c r="G43" s="286"/>
      <c r="H43" s="286"/>
      <c r="I43" s="286"/>
      <c r="J43" s="286"/>
      <c r="K43" s="286"/>
      <c r="L43" s="286"/>
    </row>
    <row r="44" ht="12.75" customHeight="1">
      <c r="A44" s="286">
        <v>332.0</v>
      </c>
      <c r="B44" s="286">
        <v>44.0</v>
      </c>
      <c r="C44" s="286" t="s">
        <v>209</v>
      </c>
      <c r="D44" s="286"/>
      <c r="E44" s="286"/>
      <c r="F44" s="287"/>
      <c r="G44" s="286"/>
      <c r="H44" s="286"/>
      <c r="I44" s="286"/>
      <c r="J44" s="286"/>
      <c r="K44" s="286"/>
      <c r="L44" s="286"/>
    </row>
    <row r="45" ht="12.75" customHeight="1">
      <c r="A45" s="286">
        <v>333.0</v>
      </c>
      <c r="B45" s="286">
        <v>45.0</v>
      </c>
      <c r="C45" s="286" t="s">
        <v>210</v>
      </c>
      <c r="D45" s="286"/>
      <c r="E45" s="286"/>
      <c r="F45" s="287"/>
      <c r="G45" s="286"/>
      <c r="H45" s="286"/>
      <c r="I45" s="286"/>
      <c r="J45" s="286"/>
      <c r="K45" s="286"/>
      <c r="L45" s="286"/>
    </row>
    <row r="46" ht="12.75" customHeight="1">
      <c r="A46" s="286">
        <v>334.0</v>
      </c>
      <c r="B46" s="286">
        <v>46.0</v>
      </c>
      <c r="C46" s="286" t="s">
        <v>211</v>
      </c>
      <c r="D46" s="286"/>
      <c r="E46" s="286"/>
      <c r="F46" s="287"/>
      <c r="G46" s="286"/>
      <c r="H46" s="286"/>
      <c r="I46" s="286"/>
      <c r="J46" s="286"/>
      <c r="K46" s="286"/>
      <c r="L46" s="286"/>
    </row>
    <row r="47" ht="12.75" customHeight="1">
      <c r="A47" s="286">
        <v>335.0</v>
      </c>
      <c r="B47" s="286">
        <v>47.0</v>
      </c>
      <c r="C47" s="286" t="s">
        <v>212</v>
      </c>
      <c r="D47" s="286"/>
      <c r="E47" s="286"/>
      <c r="F47" s="287"/>
      <c r="G47" s="286"/>
      <c r="H47" s="286"/>
      <c r="I47" s="286"/>
      <c r="J47" s="286"/>
      <c r="K47" s="286"/>
      <c r="L47" s="286"/>
    </row>
    <row r="48" ht="12.75" customHeight="1">
      <c r="A48" s="286">
        <v>337.0</v>
      </c>
      <c r="B48" s="286">
        <v>48.0</v>
      </c>
      <c r="C48" s="286" t="s">
        <v>213</v>
      </c>
      <c r="D48" s="286"/>
      <c r="E48" s="286"/>
      <c r="F48" s="287"/>
      <c r="G48" s="286"/>
      <c r="H48" s="286"/>
      <c r="I48" s="286"/>
      <c r="J48" s="286"/>
      <c r="K48" s="286"/>
      <c r="L48" s="286"/>
    </row>
    <row r="49" ht="12.75" customHeight="1">
      <c r="A49" s="286">
        <v>338.0</v>
      </c>
      <c r="B49" s="286">
        <v>49.0</v>
      </c>
      <c r="C49" s="286" t="s">
        <v>214</v>
      </c>
      <c r="D49" s="286"/>
      <c r="E49" s="286"/>
      <c r="F49" s="287"/>
      <c r="G49" s="286"/>
      <c r="H49" s="286"/>
      <c r="I49" s="286"/>
      <c r="J49" s="286"/>
      <c r="K49" s="286"/>
      <c r="L49" s="286"/>
    </row>
    <row r="50" ht="12.75" customHeight="1">
      <c r="A50" s="286">
        <v>342.0</v>
      </c>
      <c r="B50" s="286">
        <v>50.0</v>
      </c>
      <c r="C50" s="286" t="s">
        <v>215</v>
      </c>
      <c r="D50" s="286"/>
      <c r="E50" s="286"/>
      <c r="F50" s="287"/>
      <c r="G50" s="286"/>
      <c r="H50" s="286"/>
      <c r="I50" s="286"/>
      <c r="J50" s="286"/>
      <c r="K50" s="286"/>
      <c r="L50" s="286"/>
    </row>
    <row r="51" ht="12.75" customHeight="1">
      <c r="A51" s="286">
        <v>348.0</v>
      </c>
      <c r="B51" s="286">
        <v>51.0</v>
      </c>
      <c r="C51" s="286" t="s">
        <v>216</v>
      </c>
      <c r="D51" s="286"/>
      <c r="E51" s="286"/>
      <c r="F51" s="287"/>
      <c r="G51" s="286"/>
      <c r="H51" s="286"/>
      <c r="I51" s="286"/>
      <c r="J51" s="286"/>
      <c r="K51" s="286"/>
      <c r="L51" s="286"/>
    </row>
    <row r="52" ht="12.75" customHeight="1">
      <c r="A52" s="286">
        <v>349.0</v>
      </c>
      <c r="B52" s="286">
        <v>52.0</v>
      </c>
      <c r="C52" s="286" t="s">
        <v>217</v>
      </c>
      <c r="D52" s="286"/>
      <c r="E52" s="286"/>
      <c r="F52" s="287"/>
      <c r="G52" s="286"/>
      <c r="H52" s="286"/>
      <c r="I52" s="286"/>
      <c r="J52" s="286"/>
      <c r="K52" s="286"/>
      <c r="L52" s="286"/>
    </row>
    <row r="53" ht="12.75" customHeight="1">
      <c r="A53" s="286">
        <v>351.0</v>
      </c>
      <c r="B53" s="286">
        <v>53.0</v>
      </c>
      <c r="C53" s="286" t="s">
        <v>218</v>
      </c>
      <c r="D53" s="286"/>
      <c r="E53" s="286"/>
      <c r="F53" s="287"/>
      <c r="G53" s="286"/>
      <c r="H53" s="286"/>
      <c r="I53" s="286"/>
      <c r="J53" s="286"/>
      <c r="K53" s="286"/>
      <c r="L53" s="286"/>
    </row>
    <row r="54" ht="12.75" customHeight="1">
      <c r="A54" s="286">
        <v>353.0</v>
      </c>
      <c r="B54" s="286">
        <v>54.0</v>
      </c>
      <c r="C54" s="286" t="s">
        <v>219</v>
      </c>
      <c r="D54" s="286"/>
      <c r="E54" s="286"/>
      <c r="F54" s="287"/>
      <c r="G54" s="286"/>
      <c r="H54" s="286"/>
      <c r="I54" s="286"/>
      <c r="J54" s="286"/>
      <c r="K54" s="286"/>
      <c r="L54" s="286"/>
    </row>
    <row r="55" ht="12.75" customHeight="1">
      <c r="A55" s="286">
        <v>354.0</v>
      </c>
      <c r="B55" s="286">
        <v>55.0</v>
      </c>
      <c r="C55" s="286" t="s">
        <v>220</v>
      </c>
      <c r="D55" s="286"/>
      <c r="E55" s="286"/>
      <c r="F55" s="287"/>
      <c r="G55" s="286"/>
      <c r="H55" s="286"/>
      <c r="I55" s="286"/>
      <c r="J55" s="286"/>
      <c r="K55" s="286"/>
      <c r="L55" s="286"/>
    </row>
    <row r="56" ht="12.75" customHeight="1">
      <c r="A56" s="286">
        <v>355.0</v>
      </c>
      <c r="B56" s="286">
        <v>56.0</v>
      </c>
      <c r="C56" s="286" t="s">
        <v>221</v>
      </c>
      <c r="D56" s="286"/>
      <c r="E56" s="286"/>
      <c r="F56" s="287"/>
      <c r="G56" s="286"/>
      <c r="H56" s="286"/>
      <c r="I56" s="286"/>
      <c r="J56" s="286"/>
      <c r="K56" s="286"/>
      <c r="L56" s="286"/>
    </row>
    <row r="57" ht="12.75" customHeight="1">
      <c r="A57" s="286">
        <v>356.0</v>
      </c>
      <c r="B57" s="286">
        <v>57.0</v>
      </c>
      <c r="C57" s="286" t="s">
        <v>222</v>
      </c>
      <c r="D57" s="286"/>
      <c r="E57" s="286"/>
      <c r="F57" s="287"/>
      <c r="G57" s="286"/>
      <c r="H57" s="286"/>
      <c r="I57" s="286"/>
      <c r="J57" s="286"/>
      <c r="K57" s="286"/>
      <c r="L57" s="286"/>
    </row>
    <row r="58" ht="12.75" customHeight="1">
      <c r="A58" s="286">
        <v>357.0</v>
      </c>
      <c r="B58" s="286">
        <v>58.0</v>
      </c>
      <c r="C58" s="286" t="s">
        <v>223</v>
      </c>
      <c r="D58" s="286"/>
      <c r="E58" s="286"/>
      <c r="F58" s="287"/>
      <c r="G58" s="286"/>
      <c r="H58" s="286"/>
      <c r="I58" s="286"/>
      <c r="J58" s="286"/>
      <c r="K58" s="286"/>
      <c r="L58" s="286"/>
    </row>
    <row r="59" ht="12.75" customHeight="1">
      <c r="A59" s="286">
        <v>359.0</v>
      </c>
      <c r="B59" s="286">
        <v>59.0</v>
      </c>
      <c r="C59" s="286" t="s">
        <v>224</v>
      </c>
      <c r="D59" s="286"/>
      <c r="E59" s="286"/>
      <c r="F59" s="287"/>
      <c r="G59" s="286"/>
      <c r="H59" s="286"/>
      <c r="I59" s="286"/>
      <c r="J59" s="286"/>
      <c r="K59" s="286"/>
      <c r="L59" s="286"/>
    </row>
    <row r="60" ht="12.75" customHeight="1">
      <c r="A60" s="286">
        <v>361.0</v>
      </c>
      <c r="B60" s="286">
        <v>60.0</v>
      </c>
      <c r="C60" s="286" t="s">
        <v>225</v>
      </c>
      <c r="D60" s="286"/>
      <c r="E60" s="286"/>
      <c r="F60" s="287"/>
      <c r="G60" s="286"/>
      <c r="H60" s="286"/>
      <c r="I60" s="286"/>
      <c r="J60" s="286"/>
      <c r="K60" s="286"/>
      <c r="L60" s="286"/>
    </row>
    <row r="61" ht="12.75" customHeight="1">
      <c r="A61" s="286">
        <v>364.0</v>
      </c>
      <c r="B61" s="286">
        <v>61.0</v>
      </c>
      <c r="C61" s="286" t="s">
        <v>226</v>
      </c>
      <c r="D61" s="286"/>
      <c r="E61" s="286"/>
      <c r="F61" s="287"/>
      <c r="G61" s="286"/>
      <c r="H61" s="286"/>
      <c r="I61" s="286"/>
      <c r="J61" s="286"/>
      <c r="K61" s="286"/>
      <c r="L61" s="286"/>
    </row>
    <row r="62" ht="12.75" customHeight="1">
      <c r="A62" s="286">
        <v>367.0</v>
      </c>
      <c r="B62" s="286">
        <v>62.0</v>
      </c>
      <c r="C62" s="286" t="s">
        <v>227</v>
      </c>
      <c r="D62" s="286"/>
      <c r="E62" s="286"/>
      <c r="F62" s="287"/>
      <c r="G62" s="286"/>
      <c r="H62" s="286"/>
      <c r="I62" s="286"/>
      <c r="J62" s="286"/>
      <c r="K62" s="286"/>
      <c r="L62" s="286"/>
    </row>
    <row r="63" ht="12.75" customHeight="1">
      <c r="A63" s="286">
        <v>368.0</v>
      </c>
      <c r="B63" s="286">
        <v>63.0</v>
      </c>
      <c r="C63" s="286" t="s">
        <v>228</v>
      </c>
      <c r="D63" s="286"/>
      <c r="E63" s="286"/>
      <c r="F63" s="287"/>
      <c r="G63" s="286"/>
      <c r="H63" s="286"/>
      <c r="I63" s="286"/>
      <c r="J63" s="286"/>
      <c r="K63" s="286"/>
      <c r="L63" s="286"/>
    </row>
    <row r="64" ht="12.75" customHeight="1">
      <c r="A64" s="286">
        <v>369.0</v>
      </c>
      <c r="B64" s="286">
        <v>64.0</v>
      </c>
      <c r="C64" s="286" t="s">
        <v>229</v>
      </c>
      <c r="D64" s="286"/>
      <c r="E64" s="286"/>
      <c r="F64" s="287"/>
      <c r="G64" s="286"/>
      <c r="H64" s="286"/>
      <c r="I64" s="286"/>
      <c r="J64" s="286"/>
      <c r="K64" s="286"/>
      <c r="L64" s="286"/>
    </row>
    <row r="65" ht="12.75" customHeight="1">
      <c r="A65" s="286">
        <v>401.0</v>
      </c>
      <c r="B65" s="286">
        <v>65.0</v>
      </c>
      <c r="C65" s="286" t="s">
        <v>230</v>
      </c>
      <c r="D65" s="286"/>
      <c r="E65" s="286"/>
      <c r="F65" s="287"/>
      <c r="G65" s="286"/>
      <c r="H65" s="286"/>
      <c r="I65" s="286"/>
      <c r="J65" s="286"/>
      <c r="K65" s="286"/>
      <c r="L65" s="286"/>
    </row>
    <row r="66" ht="12.75" customHeight="1">
      <c r="A66" s="286">
        <v>403.0</v>
      </c>
      <c r="B66" s="286">
        <v>66.0</v>
      </c>
      <c r="C66" s="286" t="s">
        <v>231</v>
      </c>
      <c r="D66" s="286"/>
      <c r="E66" s="286"/>
      <c r="F66" s="287"/>
      <c r="G66" s="286"/>
      <c r="H66" s="286"/>
      <c r="I66" s="286"/>
      <c r="J66" s="286"/>
      <c r="K66" s="286"/>
      <c r="L66" s="286"/>
    </row>
    <row r="67" ht="12.75" customHeight="1">
      <c r="A67" s="286">
        <v>406.0</v>
      </c>
      <c r="B67" s="286">
        <v>67.0</v>
      </c>
      <c r="C67" s="286" t="s">
        <v>232</v>
      </c>
      <c r="D67" s="286"/>
      <c r="E67" s="286"/>
      <c r="F67" s="287"/>
      <c r="G67" s="286"/>
      <c r="H67" s="286"/>
      <c r="I67" s="286"/>
      <c r="J67" s="286"/>
      <c r="K67" s="286"/>
      <c r="L67" s="286"/>
    </row>
    <row r="68" ht="12.75" customHeight="1">
      <c r="A68" s="286">
        <v>407.0</v>
      </c>
      <c r="B68" s="286">
        <v>68.0</v>
      </c>
      <c r="C68" s="286" t="s">
        <v>233</v>
      </c>
      <c r="D68" s="286"/>
      <c r="E68" s="286"/>
      <c r="F68" s="287"/>
      <c r="G68" s="286"/>
      <c r="H68" s="286"/>
      <c r="I68" s="286"/>
      <c r="J68" s="286"/>
      <c r="K68" s="286"/>
      <c r="L68" s="286"/>
    </row>
    <row r="69" ht="12.75" customHeight="1">
      <c r="A69" s="286">
        <v>409.0</v>
      </c>
      <c r="B69" s="286">
        <v>69.0</v>
      </c>
      <c r="C69" s="286" t="s">
        <v>234</v>
      </c>
      <c r="D69" s="286"/>
      <c r="E69" s="286"/>
      <c r="F69" s="287"/>
      <c r="G69" s="286"/>
      <c r="H69" s="286"/>
      <c r="I69" s="286"/>
      <c r="J69" s="286"/>
      <c r="K69" s="286"/>
      <c r="L69" s="286"/>
    </row>
    <row r="70" ht="12.75" customHeight="1">
      <c r="A70" s="286">
        <v>411.0</v>
      </c>
      <c r="B70" s="286">
        <v>70.0</v>
      </c>
      <c r="C70" s="286" t="s">
        <v>235</v>
      </c>
      <c r="D70" s="286"/>
      <c r="E70" s="286"/>
      <c r="F70" s="287"/>
      <c r="G70" s="286"/>
      <c r="H70" s="286"/>
      <c r="I70" s="286"/>
      <c r="J70" s="286"/>
      <c r="K70" s="286"/>
      <c r="L70" s="286"/>
    </row>
    <row r="71" ht="12.75" customHeight="1">
      <c r="A71" s="286">
        <v>412.0</v>
      </c>
      <c r="B71" s="286">
        <v>71.0</v>
      </c>
      <c r="C71" s="286" t="s">
        <v>236</v>
      </c>
      <c r="D71" s="286"/>
      <c r="E71" s="286"/>
      <c r="F71" s="287"/>
      <c r="G71" s="286"/>
      <c r="H71" s="286"/>
      <c r="I71" s="286"/>
      <c r="J71" s="286"/>
      <c r="K71" s="286"/>
      <c r="L71" s="286"/>
    </row>
    <row r="72" ht="12.75" customHeight="1">
      <c r="A72" s="286">
        <v>413.0</v>
      </c>
      <c r="B72" s="286">
        <v>72.0</v>
      </c>
      <c r="C72" s="286" t="s">
        <v>237</v>
      </c>
      <c r="D72" s="286"/>
      <c r="E72" s="286"/>
      <c r="F72" s="287"/>
      <c r="G72" s="286"/>
      <c r="H72" s="286"/>
      <c r="I72" s="286"/>
      <c r="J72" s="286"/>
      <c r="K72" s="286"/>
      <c r="L72" s="286"/>
    </row>
    <row r="73" ht="12.75" customHeight="1">
      <c r="A73" s="286">
        <v>414.0</v>
      </c>
      <c r="B73" s="286">
        <v>73.0</v>
      </c>
      <c r="C73" s="286" t="s">
        <v>238</v>
      </c>
      <c r="D73" s="286"/>
      <c r="E73" s="286"/>
      <c r="F73" s="287"/>
      <c r="G73" s="286"/>
      <c r="H73" s="286"/>
      <c r="I73" s="286"/>
      <c r="J73" s="286"/>
      <c r="K73" s="286"/>
      <c r="L73" s="286"/>
    </row>
    <row r="74" ht="12.75" customHeight="1">
      <c r="A74" s="286">
        <v>415.0</v>
      </c>
      <c r="B74" s="286">
        <v>74.0</v>
      </c>
      <c r="C74" s="286" t="s">
        <v>239</v>
      </c>
      <c r="D74" s="286"/>
      <c r="E74" s="286"/>
      <c r="F74" s="287"/>
      <c r="G74" s="286"/>
      <c r="H74" s="286"/>
      <c r="I74" s="286"/>
      <c r="J74" s="286"/>
      <c r="K74" s="286"/>
      <c r="L74" s="286"/>
    </row>
    <row r="75" ht="12.75" customHeight="1">
      <c r="A75" s="286">
        <v>416.0</v>
      </c>
      <c r="B75" s="286">
        <v>75.0</v>
      </c>
      <c r="C75" s="286" t="s">
        <v>240</v>
      </c>
      <c r="D75" s="286"/>
      <c r="E75" s="286"/>
      <c r="F75" s="287"/>
      <c r="G75" s="286"/>
      <c r="H75" s="286"/>
      <c r="I75" s="286"/>
      <c r="J75" s="286"/>
      <c r="K75" s="286"/>
      <c r="L75" s="286"/>
    </row>
    <row r="76" ht="12.75" customHeight="1">
      <c r="A76" s="286">
        <v>417.0</v>
      </c>
      <c r="B76" s="286">
        <v>76.0</v>
      </c>
      <c r="C76" s="286" t="s">
        <v>241</v>
      </c>
      <c r="D76" s="286"/>
      <c r="E76" s="286"/>
      <c r="F76" s="287"/>
      <c r="G76" s="286"/>
      <c r="H76" s="286"/>
      <c r="I76" s="286"/>
      <c r="J76" s="286"/>
      <c r="K76" s="286"/>
      <c r="L76" s="286"/>
    </row>
    <row r="77" ht="12.75" customHeight="1">
      <c r="A77" s="286">
        <v>418.0</v>
      </c>
      <c r="B77" s="286">
        <v>77.0</v>
      </c>
      <c r="C77" s="286" t="s">
        <v>242</v>
      </c>
      <c r="D77" s="286"/>
      <c r="E77" s="286"/>
      <c r="F77" s="287"/>
      <c r="G77" s="286"/>
      <c r="H77" s="286"/>
      <c r="I77" s="286"/>
      <c r="J77" s="286"/>
      <c r="K77" s="286"/>
      <c r="L77" s="286"/>
    </row>
    <row r="78" ht="12.75" customHeight="1">
      <c r="A78" s="286">
        <v>419.0</v>
      </c>
      <c r="B78" s="286">
        <v>78.0</v>
      </c>
      <c r="C78" s="286" t="s">
        <v>243</v>
      </c>
      <c r="D78" s="286"/>
      <c r="E78" s="286"/>
      <c r="F78" s="287"/>
      <c r="G78" s="286"/>
      <c r="H78" s="286"/>
      <c r="I78" s="286"/>
      <c r="J78" s="286"/>
      <c r="K78" s="286"/>
      <c r="L78" s="286"/>
    </row>
    <row r="79" ht="12.75" customHeight="1">
      <c r="A79" s="286">
        <v>420.0</v>
      </c>
      <c r="B79" s="286">
        <v>79.0</v>
      </c>
      <c r="C79" s="286" t="s">
        <v>244</v>
      </c>
      <c r="D79" s="286"/>
      <c r="E79" s="286"/>
      <c r="F79" s="287"/>
      <c r="G79" s="286"/>
      <c r="H79" s="286"/>
      <c r="I79" s="286"/>
      <c r="J79" s="286"/>
      <c r="K79" s="286"/>
      <c r="L79" s="286"/>
    </row>
    <row r="80" ht="12.75" customHeight="1">
      <c r="A80" s="286">
        <v>421.0</v>
      </c>
      <c r="B80" s="286">
        <v>80.0</v>
      </c>
      <c r="C80" s="286" t="s">
        <v>245</v>
      </c>
      <c r="D80" s="286"/>
      <c r="E80" s="286"/>
      <c r="F80" s="287"/>
      <c r="G80" s="286"/>
      <c r="H80" s="286"/>
      <c r="I80" s="286"/>
      <c r="J80" s="286"/>
      <c r="K80" s="286"/>
      <c r="L80" s="286"/>
    </row>
    <row r="81" ht="12.75" customHeight="1">
      <c r="A81" s="286">
        <v>422.0</v>
      </c>
      <c r="B81" s="286">
        <v>81.0</v>
      </c>
      <c r="C81" s="286" t="s">
        <v>246</v>
      </c>
      <c r="D81" s="286"/>
      <c r="E81" s="286"/>
      <c r="F81" s="287"/>
      <c r="G81" s="286"/>
      <c r="H81" s="286"/>
      <c r="I81" s="286"/>
      <c r="J81" s="286"/>
      <c r="K81" s="286"/>
      <c r="L81" s="286"/>
    </row>
    <row r="82" ht="12.75" customHeight="1">
      <c r="A82" s="286">
        <v>428.0</v>
      </c>
      <c r="B82" s="286">
        <v>82.0</v>
      </c>
      <c r="C82" s="286" t="s">
        <v>247</v>
      </c>
      <c r="D82" s="286"/>
      <c r="E82" s="286"/>
      <c r="F82" s="287"/>
      <c r="G82" s="286"/>
      <c r="H82" s="286"/>
      <c r="I82" s="286"/>
      <c r="J82" s="286"/>
      <c r="K82" s="286"/>
      <c r="L82" s="286"/>
    </row>
    <row r="83" ht="12.75" customHeight="1">
      <c r="A83" s="286">
        <v>430.0</v>
      </c>
      <c r="B83" s="286">
        <v>83.0</v>
      </c>
      <c r="C83" s="286" t="s">
        <v>248</v>
      </c>
      <c r="D83" s="286"/>
      <c r="E83" s="286"/>
      <c r="F83" s="287"/>
      <c r="G83" s="286"/>
      <c r="H83" s="286"/>
      <c r="I83" s="286"/>
      <c r="J83" s="286"/>
      <c r="K83" s="286"/>
      <c r="L83" s="286"/>
    </row>
    <row r="84" ht="12.75" customHeight="1">
      <c r="A84" s="286">
        <v>431.0</v>
      </c>
      <c r="B84" s="286">
        <v>84.0</v>
      </c>
      <c r="C84" s="286" t="s">
        <v>249</v>
      </c>
      <c r="D84" s="286"/>
      <c r="E84" s="286"/>
      <c r="F84" s="287"/>
      <c r="G84" s="286"/>
      <c r="H84" s="286"/>
      <c r="I84" s="286"/>
      <c r="J84" s="286"/>
      <c r="K84" s="286"/>
      <c r="L84" s="286"/>
    </row>
    <row r="85" ht="12.75" customHeight="1">
      <c r="A85" s="286">
        <v>432.0</v>
      </c>
      <c r="B85" s="286">
        <v>85.0</v>
      </c>
      <c r="C85" s="286" t="s">
        <v>250</v>
      </c>
      <c r="D85" s="286"/>
      <c r="E85" s="286"/>
      <c r="F85" s="287"/>
      <c r="G85" s="286"/>
      <c r="H85" s="286"/>
      <c r="I85" s="286"/>
      <c r="J85" s="286"/>
      <c r="K85" s="286"/>
      <c r="L85" s="286"/>
    </row>
    <row r="86" ht="12.75" customHeight="1">
      <c r="A86" s="286">
        <v>433.0</v>
      </c>
      <c r="B86" s="286">
        <v>86.0</v>
      </c>
      <c r="C86" s="286" t="s">
        <v>251</v>
      </c>
      <c r="D86" s="286"/>
      <c r="E86" s="286"/>
      <c r="F86" s="287"/>
      <c r="G86" s="286"/>
      <c r="H86" s="286"/>
      <c r="I86" s="286"/>
      <c r="J86" s="286"/>
      <c r="K86" s="286"/>
      <c r="L86" s="286"/>
    </row>
    <row r="87" ht="12.75" customHeight="1">
      <c r="A87" s="286">
        <v>434.0</v>
      </c>
      <c r="B87" s="286">
        <v>87.0</v>
      </c>
      <c r="C87" s="286" t="s">
        <v>252</v>
      </c>
      <c r="D87" s="286"/>
      <c r="E87" s="286"/>
      <c r="F87" s="287"/>
      <c r="G87" s="286"/>
      <c r="H87" s="286"/>
      <c r="I87" s="286"/>
      <c r="J87" s="286"/>
      <c r="K87" s="286"/>
      <c r="L87" s="286"/>
    </row>
    <row r="88" ht="12.75" customHeight="1">
      <c r="A88" s="286">
        <v>435.0</v>
      </c>
      <c r="B88" s="286">
        <v>88.0</v>
      </c>
      <c r="C88" s="286" t="s">
        <v>253</v>
      </c>
      <c r="D88" s="286"/>
      <c r="E88" s="286"/>
      <c r="F88" s="287"/>
      <c r="G88" s="286"/>
      <c r="H88" s="286"/>
      <c r="I88" s="286"/>
      <c r="J88" s="286"/>
      <c r="K88" s="286"/>
      <c r="L88" s="286"/>
    </row>
    <row r="89" ht="12.75" customHeight="1">
      <c r="A89" s="286">
        <v>439.0</v>
      </c>
      <c r="B89" s="286">
        <v>89.0</v>
      </c>
      <c r="C89" s="286" t="s">
        <v>254</v>
      </c>
      <c r="D89" s="286"/>
      <c r="E89" s="286"/>
      <c r="F89" s="287"/>
      <c r="G89" s="286"/>
      <c r="H89" s="286"/>
      <c r="I89" s="286"/>
      <c r="J89" s="286"/>
      <c r="K89" s="286"/>
      <c r="L89" s="286"/>
    </row>
    <row r="90" ht="12.75" customHeight="1">
      <c r="A90" s="286">
        <v>440.0</v>
      </c>
      <c r="B90" s="286">
        <v>90.0</v>
      </c>
      <c r="C90" s="286" t="s">
        <v>255</v>
      </c>
      <c r="D90" s="286"/>
      <c r="E90" s="286"/>
      <c r="F90" s="287"/>
      <c r="G90" s="286"/>
      <c r="H90" s="286"/>
      <c r="I90" s="286"/>
      <c r="J90" s="286"/>
      <c r="K90" s="286"/>
      <c r="L90" s="286"/>
    </row>
    <row r="91" ht="12.75" customHeight="1">
      <c r="A91" s="286">
        <v>442.0</v>
      </c>
      <c r="B91" s="286">
        <v>91.0</v>
      </c>
      <c r="C91" s="286" t="s">
        <v>256</v>
      </c>
      <c r="D91" s="286"/>
      <c r="E91" s="286"/>
      <c r="F91" s="287"/>
      <c r="G91" s="286"/>
      <c r="H91" s="286"/>
      <c r="I91" s="286"/>
      <c r="J91" s="286"/>
      <c r="K91" s="286"/>
      <c r="L91" s="286"/>
    </row>
    <row r="92" ht="12.75" customHeight="1">
      <c r="A92" s="286">
        <v>443.0</v>
      </c>
      <c r="B92" s="286">
        <v>92.0</v>
      </c>
      <c r="C92" s="286" t="s">
        <v>257</v>
      </c>
      <c r="D92" s="286"/>
      <c r="E92" s="286"/>
      <c r="F92" s="287"/>
      <c r="G92" s="286"/>
      <c r="H92" s="286"/>
      <c r="I92" s="286"/>
      <c r="J92" s="286"/>
      <c r="K92" s="286"/>
      <c r="L92" s="286"/>
    </row>
    <row r="93" ht="12.75" customHeight="1">
      <c r="A93" s="286">
        <v>444.0</v>
      </c>
      <c r="B93" s="286">
        <v>93.0</v>
      </c>
      <c r="C93" s="286" t="s">
        <v>258</v>
      </c>
      <c r="D93" s="286"/>
      <c r="E93" s="286"/>
      <c r="F93" s="287"/>
      <c r="G93" s="286"/>
      <c r="H93" s="286"/>
      <c r="I93" s="286"/>
      <c r="J93" s="286"/>
      <c r="K93" s="286"/>
      <c r="L93" s="286"/>
    </row>
    <row r="94" ht="12.75" customHeight="1">
      <c r="A94" s="286">
        <v>448.0</v>
      </c>
      <c r="B94" s="286">
        <v>94.0</v>
      </c>
      <c r="C94" s="286" t="s">
        <v>259</v>
      </c>
      <c r="D94" s="286"/>
      <c r="E94" s="286"/>
      <c r="F94" s="287"/>
      <c r="G94" s="286"/>
      <c r="H94" s="286"/>
      <c r="I94" s="286"/>
      <c r="J94" s="286"/>
      <c r="K94" s="286"/>
      <c r="L94" s="286"/>
    </row>
    <row r="95" ht="12.75" customHeight="1">
      <c r="A95" s="286">
        <v>450.0</v>
      </c>
      <c r="B95" s="286">
        <v>95.0</v>
      </c>
      <c r="C95" s="286" t="s">
        <v>260</v>
      </c>
      <c r="D95" s="286"/>
      <c r="E95" s="286"/>
      <c r="F95" s="287"/>
      <c r="G95" s="286"/>
      <c r="H95" s="286"/>
      <c r="I95" s="286"/>
      <c r="J95" s="286"/>
      <c r="K95" s="286"/>
      <c r="L95" s="286"/>
    </row>
    <row r="96" ht="12.75" customHeight="1">
      <c r="A96" s="286">
        <v>452.0</v>
      </c>
      <c r="B96" s="286">
        <v>96.0</v>
      </c>
      <c r="C96" s="286" t="s">
        <v>261</v>
      </c>
      <c r="D96" s="286"/>
      <c r="E96" s="286"/>
      <c r="F96" s="287"/>
      <c r="G96" s="286"/>
      <c r="H96" s="286"/>
      <c r="I96" s="286"/>
      <c r="J96" s="286"/>
      <c r="K96" s="286"/>
      <c r="L96" s="286"/>
    </row>
    <row r="97" ht="12.75" customHeight="1">
      <c r="A97" s="286">
        <v>453.0</v>
      </c>
      <c r="B97" s="286">
        <v>97.0</v>
      </c>
      <c r="C97" s="286" t="s">
        <v>262</v>
      </c>
      <c r="D97" s="286"/>
      <c r="E97" s="286"/>
      <c r="F97" s="287"/>
      <c r="G97" s="286"/>
      <c r="H97" s="286"/>
      <c r="I97" s="286"/>
      <c r="J97" s="286"/>
      <c r="K97" s="286"/>
      <c r="L97" s="286"/>
    </row>
    <row r="98" ht="12.75" customHeight="1">
      <c r="A98" s="286">
        <v>455.0</v>
      </c>
      <c r="B98" s="286">
        <v>98.0</v>
      </c>
      <c r="C98" s="286" t="s">
        <v>263</v>
      </c>
      <c r="D98" s="286"/>
      <c r="E98" s="286"/>
      <c r="F98" s="287"/>
      <c r="G98" s="286"/>
      <c r="H98" s="286"/>
      <c r="I98" s="286"/>
      <c r="J98" s="286"/>
      <c r="K98" s="286"/>
      <c r="L98" s="286"/>
    </row>
    <row r="99" ht="12.75" customHeight="1">
      <c r="A99" s="286">
        <v>457.0</v>
      </c>
      <c r="B99" s="286">
        <v>99.0</v>
      </c>
      <c r="C99" s="286" t="s">
        <v>264</v>
      </c>
      <c r="D99" s="286"/>
      <c r="E99" s="286"/>
      <c r="F99" s="287"/>
      <c r="G99" s="286"/>
      <c r="H99" s="286"/>
      <c r="I99" s="286"/>
      <c r="J99" s="286"/>
      <c r="K99" s="286"/>
      <c r="L99" s="286"/>
    </row>
    <row r="100" ht="12.75" customHeight="1">
      <c r="A100" s="286">
        <v>461.0</v>
      </c>
      <c r="B100" s="286">
        <v>100.0</v>
      </c>
      <c r="C100" s="286" t="s">
        <v>265</v>
      </c>
      <c r="D100" s="286"/>
      <c r="E100" s="286"/>
      <c r="F100" s="287"/>
      <c r="G100" s="286"/>
      <c r="H100" s="286"/>
      <c r="I100" s="286"/>
      <c r="J100" s="286"/>
      <c r="K100" s="286"/>
      <c r="L100" s="286"/>
    </row>
    <row r="101" ht="12.75" customHeight="1">
      <c r="A101" s="286">
        <v>462.0</v>
      </c>
      <c r="B101" s="286">
        <v>101.0</v>
      </c>
      <c r="C101" s="286" t="s">
        <v>266</v>
      </c>
      <c r="D101" s="286"/>
      <c r="E101" s="286"/>
      <c r="F101" s="287"/>
      <c r="G101" s="286"/>
      <c r="H101" s="286"/>
      <c r="I101" s="286"/>
      <c r="J101" s="286"/>
      <c r="K101" s="286"/>
      <c r="L101" s="286"/>
    </row>
    <row r="102" ht="12.75" customHeight="1">
      <c r="A102" s="286">
        <v>463.0</v>
      </c>
      <c r="B102" s="286">
        <v>102.0</v>
      </c>
      <c r="C102" s="286" t="s">
        <v>267</v>
      </c>
      <c r="D102" s="286"/>
      <c r="E102" s="286"/>
      <c r="F102" s="287"/>
      <c r="G102" s="286"/>
      <c r="H102" s="286"/>
      <c r="I102" s="286"/>
      <c r="J102" s="286"/>
      <c r="K102" s="286"/>
      <c r="L102" s="286"/>
    </row>
    <row r="103" ht="12.75" customHeight="1">
      <c r="A103" s="286">
        <v>501.0</v>
      </c>
      <c r="B103" s="286">
        <v>103.0</v>
      </c>
      <c r="C103" s="286" t="s">
        <v>268</v>
      </c>
      <c r="D103" s="286"/>
      <c r="E103" s="286"/>
      <c r="F103" s="287"/>
      <c r="G103" s="286"/>
      <c r="H103" s="286"/>
      <c r="I103" s="286"/>
      <c r="J103" s="286"/>
      <c r="K103" s="286"/>
      <c r="L103" s="286"/>
    </row>
    <row r="104" ht="12.75" customHeight="1">
      <c r="A104" s="286">
        <v>502.0</v>
      </c>
      <c r="B104" s="286">
        <v>104.0</v>
      </c>
      <c r="C104" s="286" t="s">
        <v>269</v>
      </c>
      <c r="D104" s="286"/>
      <c r="E104" s="286"/>
      <c r="F104" s="287"/>
      <c r="G104" s="286"/>
      <c r="H104" s="286"/>
      <c r="I104" s="286"/>
      <c r="J104" s="286"/>
      <c r="K104" s="286"/>
      <c r="L104" s="286"/>
    </row>
    <row r="105" ht="12.75" customHeight="1">
      <c r="A105" s="286">
        <v>504.0</v>
      </c>
      <c r="B105" s="286">
        <v>105.0</v>
      </c>
      <c r="C105" s="286" t="s">
        <v>270</v>
      </c>
      <c r="D105" s="286"/>
      <c r="E105" s="286"/>
      <c r="F105" s="287"/>
      <c r="G105" s="286"/>
      <c r="H105" s="286"/>
      <c r="I105" s="286"/>
      <c r="J105" s="286"/>
      <c r="K105" s="286"/>
      <c r="L105" s="286"/>
    </row>
    <row r="106" ht="12.75" customHeight="1">
      <c r="A106" s="286">
        <v>507.0</v>
      </c>
      <c r="B106" s="286">
        <v>106.0</v>
      </c>
      <c r="C106" s="286" t="s">
        <v>271</v>
      </c>
      <c r="D106" s="286"/>
      <c r="E106" s="286"/>
      <c r="F106" s="287"/>
      <c r="G106" s="286"/>
      <c r="H106" s="286"/>
      <c r="I106" s="286"/>
      <c r="J106" s="286"/>
      <c r="K106" s="286"/>
      <c r="L106" s="286"/>
    </row>
    <row r="107" ht="12.75" customHeight="1">
      <c r="A107" s="286">
        <v>509.0</v>
      </c>
      <c r="B107" s="286">
        <v>107.0</v>
      </c>
      <c r="C107" s="286" t="s">
        <v>272</v>
      </c>
      <c r="D107" s="286"/>
      <c r="E107" s="286"/>
      <c r="F107" s="287"/>
      <c r="G107" s="286"/>
      <c r="H107" s="286"/>
      <c r="I107" s="286"/>
      <c r="J107" s="286"/>
      <c r="K107" s="286"/>
      <c r="L107" s="286"/>
    </row>
    <row r="108" ht="12.75" customHeight="1">
      <c r="A108" s="286">
        <v>511.0</v>
      </c>
      <c r="B108" s="286">
        <v>108.0</v>
      </c>
      <c r="C108" s="286" t="s">
        <v>273</v>
      </c>
      <c r="D108" s="286"/>
      <c r="E108" s="286"/>
      <c r="F108" s="287"/>
      <c r="G108" s="286"/>
      <c r="H108" s="286"/>
      <c r="I108" s="286"/>
      <c r="J108" s="286"/>
      <c r="K108" s="286"/>
      <c r="L108" s="286"/>
    </row>
    <row r="109" ht="12.75" customHeight="1">
      <c r="A109" s="286">
        <v>513.0</v>
      </c>
      <c r="B109" s="286">
        <v>109.0</v>
      </c>
      <c r="C109" s="286" t="s">
        <v>274</v>
      </c>
      <c r="D109" s="286"/>
      <c r="E109" s="286"/>
      <c r="F109" s="287"/>
      <c r="G109" s="286"/>
      <c r="H109" s="286"/>
      <c r="I109" s="286"/>
      <c r="J109" s="286"/>
      <c r="K109" s="286"/>
      <c r="L109" s="286"/>
    </row>
    <row r="110" ht="12.75" customHeight="1">
      <c r="A110" s="286">
        <v>524.0</v>
      </c>
      <c r="B110" s="286">
        <v>110.0</v>
      </c>
      <c r="C110" s="286" t="s">
        <v>275</v>
      </c>
      <c r="D110" s="286"/>
      <c r="E110" s="286"/>
      <c r="F110" s="287"/>
      <c r="G110" s="286"/>
      <c r="H110" s="286"/>
      <c r="I110" s="286"/>
      <c r="J110" s="286"/>
      <c r="K110" s="286"/>
      <c r="L110" s="286"/>
    </row>
    <row r="111" ht="12.75" customHeight="1">
      <c r="A111" s="286">
        <v>525.0</v>
      </c>
      <c r="B111" s="286">
        <v>111.0</v>
      </c>
      <c r="C111" s="286" t="s">
        <v>276</v>
      </c>
      <c r="D111" s="286"/>
      <c r="E111" s="286"/>
      <c r="F111" s="287"/>
      <c r="G111" s="286"/>
      <c r="H111" s="286"/>
      <c r="I111" s="286"/>
      <c r="J111" s="286"/>
      <c r="K111" s="286"/>
      <c r="L111" s="286"/>
    </row>
    <row r="112" ht="12.75" customHeight="1">
      <c r="A112" s="286">
        <v>530.0</v>
      </c>
      <c r="B112" s="286">
        <v>112.0</v>
      </c>
      <c r="C112" s="286" t="s">
        <v>277</v>
      </c>
      <c r="D112" s="286"/>
      <c r="E112" s="286"/>
      <c r="F112" s="287"/>
      <c r="G112" s="286"/>
      <c r="H112" s="288"/>
      <c r="I112" s="286"/>
      <c r="J112" s="286"/>
      <c r="K112" s="286"/>
      <c r="L112" s="286"/>
    </row>
    <row r="113" ht="12.75" customHeight="1">
      <c r="A113" s="286">
        <v>531.0</v>
      </c>
      <c r="B113" s="286">
        <v>113.0</v>
      </c>
      <c r="C113" s="286" t="s">
        <v>278</v>
      </c>
      <c r="D113" s="286"/>
      <c r="E113" s="286"/>
      <c r="F113" s="287"/>
      <c r="G113" s="286"/>
      <c r="H113" s="286"/>
      <c r="I113" s="286"/>
      <c r="J113" s="286"/>
      <c r="K113" s="286"/>
      <c r="L113" s="286"/>
    </row>
    <row r="114" ht="12.75" customHeight="1">
      <c r="A114" s="286">
        <v>532.0</v>
      </c>
      <c r="B114" s="286">
        <v>114.0</v>
      </c>
      <c r="C114" s="286" t="s">
        <v>279</v>
      </c>
      <c r="D114" s="286"/>
      <c r="E114" s="286"/>
      <c r="F114" s="287"/>
      <c r="G114" s="286"/>
      <c r="H114" s="286"/>
      <c r="I114" s="286"/>
      <c r="J114" s="286"/>
      <c r="K114" s="286"/>
      <c r="L114" s="286"/>
    </row>
    <row r="115" ht="12.75" customHeight="1">
      <c r="A115" s="286">
        <v>533.0</v>
      </c>
      <c r="B115" s="286">
        <v>115.0</v>
      </c>
      <c r="C115" s="286" t="s">
        <v>280</v>
      </c>
      <c r="D115" s="286"/>
      <c r="E115" s="286"/>
      <c r="F115" s="287"/>
      <c r="G115" s="286"/>
      <c r="H115" s="286"/>
      <c r="I115" s="286"/>
      <c r="J115" s="286"/>
      <c r="K115" s="286"/>
      <c r="L115" s="286"/>
    </row>
    <row r="116" ht="12.75" customHeight="1">
      <c r="A116" s="286">
        <v>534.0</v>
      </c>
      <c r="B116" s="286">
        <v>116.0</v>
      </c>
      <c r="C116" s="286" t="s">
        <v>281</v>
      </c>
      <c r="D116" s="286"/>
      <c r="E116" s="286"/>
      <c r="F116" s="287"/>
      <c r="G116" s="286"/>
      <c r="H116" s="286"/>
      <c r="I116" s="286"/>
      <c r="J116" s="286"/>
      <c r="K116" s="286"/>
      <c r="L116" s="286"/>
    </row>
    <row r="117" ht="12.75" customHeight="1">
      <c r="A117" s="286">
        <v>535.0</v>
      </c>
      <c r="B117" s="286">
        <v>117.0</v>
      </c>
      <c r="C117" s="286" t="s">
        <v>282</v>
      </c>
      <c r="D117" s="286"/>
      <c r="E117" s="286"/>
      <c r="F117" s="287"/>
      <c r="G117" s="286"/>
      <c r="H117" s="286"/>
      <c r="I117" s="286"/>
      <c r="J117" s="286"/>
      <c r="K117" s="286"/>
      <c r="L117" s="286"/>
    </row>
    <row r="118" ht="12.75" customHeight="1">
      <c r="A118" s="286">
        <v>536.0</v>
      </c>
      <c r="B118" s="286">
        <v>118.0</v>
      </c>
      <c r="C118" s="286" t="s">
        <v>283</v>
      </c>
      <c r="D118" s="286"/>
      <c r="E118" s="286"/>
      <c r="F118" s="287"/>
      <c r="G118" s="286"/>
      <c r="H118" s="286"/>
      <c r="I118" s="286"/>
      <c r="J118" s="286"/>
      <c r="K118" s="286"/>
      <c r="L118" s="286"/>
    </row>
    <row r="119" ht="12.75" customHeight="1">
      <c r="A119" s="286">
        <v>537.0</v>
      </c>
      <c r="B119" s="286">
        <v>119.0</v>
      </c>
      <c r="C119" s="286" t="s">
        <v>284</v>
      </c>
      <c r="D119" s="286"/>
      <c r="E119" s="286"/>
      <c r="F119" s="287"/>
      <c r="G119" s="286"/>
      <c r="H119" s="286"/>
      <c r="I119" s="286"/>
      <c r="J119" s="286"/>
      <c r="K119" s="286"/>
      <c r="L119" s="286"/>
    </row>
    <row r="120" ht="12.75" customHeight="1">
      <c r="A120" s="286">
        <v>538.0</v>
      </c>
      <c r="B120" s="286">
        <v>120.0</v>
      </c>
      <c r="C120" s="286" t="s">
        <v>285</v>
      </c>
      <c r="D120" s="286"/>
      <c r="E120" s="286"/>
      <c r="F120" s="287"/>
      <c r="G120" s="286"/>
      <c r="H120" s="286"/>
      <c r="I120" s="286"/>
      <c r="J120" s="286"/>
      <c r="K120" s="286"/>
      <c r="L120" s="286"/>
    </row>
    <row r="121" ht="12.75" customHeight="1">
      <c r="A121" s="286">
        <v>539.0</v>
      </c>
      <c r="B121" s="286">
        <v>121.0</v>
      </c>
      <c r="C121" s="286" t="s">
        <v>286</v>
      </c>
      <c r="D121" s="286"/>
      <c r="E121" s="286"/>
      <c r="F121" s="287"/>
      <c r="G121" s="286"/>
      <c r="H121" s="286"/>
      <c r="I121" s="286"/>
      <c r="J121" s="286"/>
      <c r="K121" s="286"/>
      <c r="L121" s="286"/>
    </row>
    <row r="122" ht="12.75" customHeight="1">
      <c r="A122" s="286">
        <v>540.0</v>
      </c>
      <c r="B122" s="286">
        <v>122.0</v>
      </c>
      <c r="C122" s="286" t="s">
        <v>287</v>
      </c>
      <c r="D122" s="286"/>
      <c r="E122" s="286"/>
      <c r="F122" s="287"/>
      <c r="G122" s="286"/>
      <c r="H122" s="286"/>
      <c r="I122" s="286"/>
      <c r="J122" s="286"/>
      <c r="K122" s="286"/>
      <c r="L122" s="286"/>
    </row>
    <row r="123" ht="12.75" customHeight="1">
      <c r="A123" s="286">
        <v>541.0</v>
      </c>
      <c r="B123" s="286">
        <v>123.0</v>
      </c>
      <c r="C123" s="286" t="s">
        <v>288</v>
      </c>
      <c r="D123" s="286"/>
      <c r="E123" s="286"/>
      <c r="F123" s="287"/>
      <c r="G123" s="286"/>
      <c r="H123" s="286"/>
      <c r="I123" s="286"/>
      <c r="J123" s="286"/>
      <c r="K123" s="286"/>
      <c r="L123" s="286"/>
    </row>
    <row r="124" ht="12.75" customHeight="1">
      <c r="A124" s="286">
        <v>543.0</v>
      </c>
      <c r="B124" s="286">
        <v>124.0</v>
      </c>
      <c r="C124" s="286" t="s">
        <v>289</v>
      </c>
      <c r="D124" s="286"/>
      <c r="E124" s="286"/>
      <c r="F124" s="287"/>
      <c r="G124" s="286"/>
      <c r="H124" s="286"/>
      <c r="I124" s="286"/>
      <c r="J124" s="286"/>
      <c r="K124" s="286"/>
      <c r="L124" s="286"/>
    </row>
    <row r="125" ht="12.75" customHeight="1">
      <c r="A125" s="286">
        <v>544.0</v>
      </c>
      <c r="B125" s="286">
        <v>125.0</v>
      </c>
      <c r="C125" s="286" t="s">
        <v>290</v>
      </c>
      <c r="D125" s="286"/>
      <c r="E125" s="286"/>
      <c r="F125" s="287"/>
      <c r="G125" s="286"/>
      <c r="H125" s="286"/>
      <c r="I125" s="286"/>
      <c r="J125" s="286"/>
      <c r="K125" s="286"/>
      <c r="L125" s="286"/>
    </row>
    <row r="126" ht="12.75" customHeight="1">
      <c r="A126" s="286">
        <v>545.0</v>
      </c>
      <c r="B126" s="286">
        <v>126.0</v>
      </c>
      <c r="C126" s="286" t="s">
        <v>291</v>
      </c>
      <c r="D126" s="286"/>
      <c r="E126" s="286"/>
      <c r="F126" s="287"/>
      <c r="G126" s="286"/>
      <c r="H126" s="286"/>
      <c r="I126" s="286"/>
      <c r="J126" s="286"/>
      <c r="K126" s="286"/>
      <c r="L126" s="286"/>
    </row>
    <row r="127" ht="12.75" customHeight="1">
      <c r="A127" s="286">
        <v>546.0</v>
      </c>
      <c r="B127" s="286">
        <v>127.0</v>
      </c>
      <c r="C127" s="286" t="s">
        <v>292</v>
      </c>
      <c r="D127" s="286"/>
      <c r="E127" s="286"/>
      <c r="F127" s="287"/>
      <c r="G127" s="286"/>
      <c r="H127" s="286"/>
      <c r="I127" s="286"/>
      <c r="J127" s="286"/>
      <c r="K127" s="286"/>
      <c r="L127" s="286"/>
    </row>
    <row r="128" ht="12.75" customHeight="1">
      <c r="A128" s="286">
        <v>547.0</v>
      </c>
      <c r="B128" s="286">
        <v>128.0</v>
      </c>
      <c r="C128" s="286" t="s">
        <v>293</v>
      </c>
      <c r="D128" s="286"/>
      <c r="E128" s="286"/>
      <c r="F128" s="287"/>
      <c r="G128" s="286"/>
      <c r="H128" s="286"/>
      <c r="I128" s="286"/>
      <c r="J128" s="286"/>
      <c r="K128" s="286"/>
      <c r="L128" s="286"/>
    </row>
    <row r="129" ht="12.75" customHeight="1">
      <c r="A129" s="286">
        <v>548.0</v>
      </c>
      <c r="B129" s="286">
        <v>129.0</v>
      </c>
      <c r="C129" s="286" t="s">
        <v>294</v>
      </c>
      <c r="D129" s="286"/>
      <c r="E129" s="286"/>
      <c r="F129" s="287"/>
      <c r="G129" s="286"/>
      <c r="H129" s="286"/>
      <c r="I129" s="286"/>
      <c r="J129" s="286"/>
      <c r="K129" s="286"/>
      <c r="L129" s="286"/>
    </row>
    <row r="130" ht="12.75" customHeight="1">
      <c r="A130" s="286">
        <v>551.0</v>
      </c>
      <c r="B130" s="286">
        <v>130.0</v>
      </c>
      <c r="C130" s="286" t="s">
        <v>295</v>
      </c>
      <c r="D130" s="286"/>
      <c r="E130" s="286"/>
      <c r="F130" s="287"/>
      <c r="G130" s="286"/>
      <c r="H130" s="286"/>
      <c r="I130" s="286"/>
      <c r="J130" s="286"/>
      <c r="K130" s="286"/>
      <c r="L130" s="286"/>
    </row>
    <row r="131" ht="12.75" customHeight="1">
      <c r="A131" s="286">
        <v>552.0</v>
      </c>
      <c r="B131" s="286">
        <v>131.0</v>
      </c>
      <c r="C131" s="286" t="s">
        <v>296</v>
      </c>
      <c r="D131" s="286"/>
      <c r="E131" s="286"/>
      <c r="F131" s="287"/>
      <c r="G131" s="286"/>
      <c r="H131" s="286"/>
      <c r="I131" s="286"/>
      <c r="J131" s="286"/>
      <c r="K131" s="286"/>
      <c r="L131" s="286"/>
    </row>
    <row r="132" ht="12.75" customHeight="1">
      <c r="A132" s="286">
        <v>553.0</v>
      </c>
      <c r="B132" s="286">
        <v>132.0</v>
      </c>
      <c r="C132" s="286" t="s">
        <v>297</v>
      </c>
      <c r="D132" s="286"/>
      <c r="E132" s="286"/>
      <c r="F132" s="287"/>
      <c r="G132" s="286"/>
      <c r="H132" s="286"/>
      <c r="I132" s="286"/>
      <c r="J132" s="286"/>
      <c r="K132" s="286"/>
      <c r="L132" s="286"/>
    </row>
    <row r="133" ht="12.75" customHeight="1">
      <c r="A133" s="286">
        <v>554.0</v>
      </c>
      <c r="B133" s="286">
        <v>133.0</v>
      </c>
      <c r="C133" s="286" t="s">
        <v>298</v>
      </c>
      <c r="D133" s="286"/>
      <c r="E133" s="286"/>
      <c r="F133" s="287"/>
      <c r="G133" s="286"/>
      <c r="H133" s="286"/>
      <c r="I133" s="286"/>
      <c r="J133" s="286"/>
      <c r="K133" s="286"/>
      <c r="L133" s="286"/>
    </row>
    <row r="134" ht="12.75" customHeight="1">
      <c r="A134" s="286">
        <v>555.0</v>
      </c>
      <c r="B134" s="286">
        <v>134.0</v>
      </c>
      <c r="C134" s="286" t="s">
        <v>299</v>
      </c>
      <c r="D134" s="286"/>
      <c r="E134" s="286"/>
      <c r="F134" s="287"/>
      <c r="G134" s="286"/>
      <c r="H134" s="286"/>
      <c r="I134" s="286"/>
      <c r="J134" s="286"/>
      <c r="K134" s="286"/>
      <c r="L134" s="286"/>
    </row>
    <row r="135" ht="12.75" customHeight="1">
      <c r="A135" s="286">
        <v>556.0</v>
      </c>
      <c r="B135" s="286">
        <v>135.0</v>
      </c>
      <c r="C135" s="286" t="s">
        <v>300</v>
      </c>
      <c r="D135" s="286"/>
      <c r="E135" s="286"/>
      <c r="F135" s="287"/>
      <c r="G135" s="286"/>
      <c r="H135" s="286"/>
      <c r="I135" s="286"/>
      <c r="J135" s="286"/>
      <c r="K135" s="286"/>
      <c r="L135" s="286"/>
    </row>
    <row r="136" ht="12.75" customHeight="1">
      <c r="A136" s="286">
        <v>557.0</v>
      </c>
      <c r="B136" s="286">
        <v>136.0</v>
      </c>
      <c r="C136" s="286" t="s">
        <v>301</v>
      </c>
      <c r="D136" s="286"/>
      <c r="E136" s="286"/>
      <c r="F136" s="287"/>
      <c r="G136" s="286"/>
      <c r="H136" s="286"/>
      <c r="I136" s="286"/>
      <c r="J136" s="286"/>
      <c r="K136" s="286"/>
      <c r="L136" s="286"/>
    </row>
    <row r="137" ht="12.75" customHeight="1">
      <c r="A137" s="286">
        <v>558.0</v>
      </c>
      <c r="B137" s="286">
        <v>137.0</v>
      </c>
      <c r="C137" s="286" t="s">
        <v>302</v>
      </c>
      <c r="D137" s="286"/>
      <c r="E137" s="286"/>
      <c r="F137" s="287"/>
      <c r="G137" s="286"/>
      <c r="H137" s="286"/>
      <c r="I137" s="286"/>
      <c r="J137" s="286"/>
      <c r="K137" s="286"/>
      <c r="L137" s="286"/>
    </row>
    <row r="138" ht="12.75" customHeight="1">
      <c r="A138" s="286">
        <v>559.0</v>
      </c>
      <c r="B138" s="286">
        <v>138.0</v>
      </c>
      <c r="C138" s="286" t="s">
        <v>303</v>
      </c>
      <c r="D138" s="286"/>
      <c r="E138" s="286"/>
      <c r="F138" s="287"/>
      <c r="G138" s="286"/>
      <c r="H138" s="286"/>
      <c r="I138" s="286"/>
      <c r="J138" s="286"/>
      <c r="K138" s="286"/>
      <c r="L138" s="286"/>
    </row>
    <row r="139" ht="12.75" customHeight="1">
      <c r="A139" s="286">
        <v>560.0</v>
      </c>
      <c r="B139" s="286">
        <v>139.0</v>
      </c>
      <c r="C139" s="286" t="s">
        <v>304</v>
      </c>
      <c r="D139" s="286"/>
      <c r="E139" s="286"/>
      <c r="F139" s="287"/>
      <c r="G139" s="286"/>
      <c r="H139" s="286"/>
      <c r="I139" s="286"/>
      <c r="J139" s="286"/>
      <c r="K139" s="286"/>
      <c r="L139" s="286"/>
    </row>
    <row r="140" ht="12.75" customHeight="1">
      <c r="A140" s="286">
        <v>561.0</v>
      </c>
      <c r="B140" s="286">
        <v>140.0</v>
      </c>
      <c r="C140" s="286" t="s">
        <v>305</v>
      </c>
      <c r="D140" s="286"/>
      <c r="E140" s="286"/>
      <c r="F140" s="287"/>
      <c r="G140" s="286"/>
      <c r="H140" s="286"/>
      <c r="I140" s="286"/>
      <c r="J140" s="286"/>
      <c r="K140" s="286"/>
      <c r="L140" s="286"/>
    </row>
    <row r="141" ht="12.75" customHeight="1">
      <c r="A141" s="286">
        <v>562.0</v>
      </c>
      <c r="B141" s="286">
        <v>141.0</v>
      </c>
      <c r="C141" s="286" t="s">
        <v>306</v>
      </c>
      <c r="D141" s="286"/>
      <c r="E141" s="286"/>
      <c r="F141" s="287"/>
      <c r="G141" s="286"/>
      <c r="H141" s="286"/>
      <c r="I141" s="286"/>
      <c r="J141" s="286"/>
      <c r="K141" s="286"/>
      <c r="L141" s="286"/>
    </row>
    <row r="142" ht="12.75" customHeight="1">
      <c r="A142" s="286">
        <v>563.0</v>
      </c>
      <c r="B142" s="286">
        <v>142.0</v>
      </c>
      <c r="C142" s="286" t="s">
        <v>307</v>
      </c>
      <c r="D142" s="286"/>
      <c r="E142" s="286"/>
      <c r="F142" s="287"/>
      <c r="G142" s="286"/>
      <c r="H142" s="286"/>
      <c r="I142" s="286"/>
      <c r="J142" s="286"/>
      <c r="K142" s="286"/>
      <c r="L142" s="286"/>
    </row>
    <row r="143" ht="12.75" customHeight="1">
      <c r="A143" s="286">
        <v>564.0</v>
      </c>
      <c r="B143" s="286">
        <v>143.0</v>
      </c>
      <c r="C143" s="286" t="s">
        <v>308</v>
      </c>
      <c r="D143" s="286"/>
      <c r="E143" s="286"/>
      <c r="F143" s="287"/>
      <c r="G143" s="286"/>
      <c r="H143" s="286"/>
      <c r="I143" s="286"/>
      <c r="J143" s="286"/>
      <c r="K143" s="286"/>
      <c r="L143" s="286"/>
    </row>
    <row r="144" ht="12.75" customHeight="1">
      <c r="A144" s="286">
        <v>565.0</v>
      </c>
      <c r="B144" s="286">
        <v>144.0</v>
      </c>
      <c r="C144" s="286" t="s">
        <v>309</v>
      </c>
      <c r="D144" s="286"/>
      <c r="E144" s="286"/>
      <c r="F144" s="287"/>
      <c r="G144" s="286"/>
      <c r="H144" s="286"/>
      <c r="I144" s="286"/>
      <c r="J144" s="286"/>
      <c r="K144" s="286"/>
      <c r="L144" s="286"/>
    </row>
    <row r="145" ht="12.75" customHeight="1">
      <c r="A145" s="286">
        <v>566.0</v>
      </c>
      <c r="B145" s="286">
        <v>145.0</v>
      </c>
      <c r="C145" s="286" t="s">
        <v>310</v>
      </c>
      <c r="D145" s="286"/>
      <c r="E145" s="286"/>
      <c r="F145" s="287"/>
      <c r="G145" s="286"/>
      <c r="H145" s="286"/>
      <c r="I145" s="286"/>
      <c r="J145" s="286"/>
      <c r="K145" s="286"/>
      <c r="L145" s="286"/>
    </row>
    <row r="146" ht="12.75" customHeight="1">
      <c r="A146" s="286">
        <v>567.0</v>
      </c>
      <c r="B146" s="286">
        <v>146.0</v>
      </c>
      <c r="C146" s="286" t="s">
        <v>311</v>
      </c>
      <c r="D146" s="286"/>
      <c r="E146" s="286"/>
      <c r="F146" s="287"/>
      <c r="G146" s="286"/>
      <c r="H146" s="286"/>
      <c r="I146" s="286"/>
      <c r="J146" s="286"/>
      <c r="K146" s="286"/>
      <c r="L146" s="286"/>
    </row>
    <row r="147" ht="12.75" customHeight="1">
      <c r="A147" s="286">
        <v>568.0</v>
      </c>
      <c r="B147" s="286">
        <v>147.0</v>
      </c>
      <c r="C147" s="286" t="s">
        <v>312</v>
      </c>
      <c r="D147" s="286"/>
      <c r="E147" s="286"/>
      <c r="F147" s="287"/>
      <c r="G147" s="286"/>
      <c r="H147" s="286"/>
      <c r="I147" s="286"/>
      <c r="J147" s="286"/>
      <c r="K147" s="286"/>
      <c r="L147" s="286"/>
    </row>
    <row r="148" ht="12.75" customHeight="1">
      <c r="A148" s="286">
        <v>569.0</v>
      </c>
      <c r="B148" s="286">
        <v>148.0</v>
      </c>
      <c r="C148" s="286" t="s">
        <v>313</v>
      </c>
      <c r="D148" s="286"/>
      <c r="E148" s="286"/>
      <c r="F148" s="287"/>
      <c r="G148" s="286"/>
      <c r="H148" s="286"/>
      <c r="I148" s="286"/>
      <c r="J148" s="286"/>
      <c r="K148" s="286"/>
      <c r="L148" s="286"/>
    </row>
    <row r="149" ht="12.75" customHeight="1">
      <c r="A149" s="286">
        <v>570.0</v>
      </c>
      <c r="B149" s="286">
        <v>149.0</v>
      </c>
      <c r="C149" s="286" t="s">
        <v>314</v>
      </c>
      <c r="D149" s="286"/>
      <c r="E149" s="286"/>
      <c r="F149" s="287"/>
      <c r="G149" s="286"/>
      <c r="H149" s="286"/>
      <c r="I149" s="286"/>
      <c r="J149" s="286"/>
      <c r="K149" s="286"/>
      <c r="L149" s="286"/>
    </row>
    <row r="150" ht="12.75" customHeight="1">
      <c r="A150" s="286">
        <v>571.0</v>
      </c>
      <c r="B150" s="286">
        <v>150.0</v>
      </c>
      <c r="C150" s="286" t="s">
        <v>315</v>
      </c>
      <c r="D150" s="286"/>
      <c r="E150" s="286"/>
      <c r="F150" s="287"/>
      <c r="G150" s="286"/>
      <c r="H150" s="286"/>
      <c r="I150" s="286"/>
      <c r="J150" s="286"/>
      <c r="K150" s="286"/>
      <c r="L150" s="286"/>
    </row>
    <row r="151" ht="12.75" customHeight="1">
      <c r="A151" s="286">
        <v>572.0</v>
      </c>
      <c r="B151" s="286">
        <v>151.0</v>
      </c>
      <c r="C151" s="286" t="s">
        <v>316</v>
      </c>
      <c r="D151" s="286"/>
      <c r="E151" s="286"/>
      <c r="F151" s="287"/>
      <c r="G151" s="286"/>
      <c r="H151" s="286"/>
      <c r="I151" s="286"/>
      <c r="J151" s="286"/>
      <c r="K151" s="286"/>
      <c r="L151" s="286"/>
    </row>
    <row r="152" ht="12.75" customHeight="1">
      <c r="A152" s="286">
        <v>573.0</v>
      </c>
      <c r="B152" s="286">
        <v>152.0</v>
      </c>
      <c r="C152" s="286" t="s">
        <v>317</v>
      </c>
      <c r="D152" s="286"/>
      <c r="E152" s="286"/>
      <c r="F152" s="287"/>
      <c r="G152" s="286"/>
      <c r="H152" s="286"/>
      <c r="I152" s="286"/>
      <c r="J152" s="286"/>
      <c r="K152" s="286"/>
      <c r="L152" s="286"/>
    </row>
    <row r="153" ht="12.75" customHeight="1">
      <c r="A153" s="286">
        <v>574.0</v>
      </c>
      <c r="B153" s="286">
        <v>153.0</v>
      </c>
      <c r="C153" s="286" t="s">
        <v>318</v>
      </c>
      <c r="D153" s="286"/>
      <c r="E153" s="286"/>
      <c r="F153" s="287"/>
      <c r="G153" s="286"/>
      <c r="H153" s="286"/>
      <c r="I153" s="286"/>
      <c r="J153" s="286"/>
      <c r="K153" s="286"/>
      <c r="L153" s="286"/>
    </row>
    <row r="154" ht="12.75" customHeight="1">
      <c r="A154" s="286">
        <v>575.0</v>
      </c>
      <c r="B154" s="286">
        <v>154.0</v>
      </c>
      <c r="C154" s="286" t="s">
        <v>319</v>
      </c>
      <c r="D154" s="286"/>
      <c r="E154" s="286"/>
      <c r="F154" s="287"/>
      <c r="G154" s="286"/>
      <c r="H154" s="286"/>
      <c r="I154" s="286"/>
      <c r="J154" s="286"/>
      <c r="K154" s="286"/>
      <c r="L154" s="286"/>
    </row>
    <row r="155" ht="12.75" customHeight="1">
      <c r="A155" s="286">
        <v>576.0</v>
      </c>
      <c r="B155" s="286">
        <v>155.0</v>
      </c>
      <c r="C155" s="286" t="s">
        <v>320</v>
      </c>
      <c r="D155" s="286"/>
      <c r="E155" s="286"/>
      <c r="F155" s="287"/>
      <c r="G155" s="286"/>
      <c r="H155" s="286"/>
      <c r="I155" s="286"/>
      <c r="J155" s="286"/>
      <c r="K155" s="286"/>
      <c r="L155" s="286"/>
    </row>
    <row r="156" ht="12.75" customHeight="1">
      <c r="A156" s="286">
        <v>577.0</v>
      </c>
      <c r="B156" s="286">
        <v>156.0</v>
      </c>
      <c r="C156" s="286" t="s">
        <v>321</v>
      </c>
      <c r="D156" s="286"/>
      <c r="E156" s="286"/>
      <c r="F156" s="287"/>
      <c r="G156" s="286"/>
      <c r="H156" s="286"/>
      <c r="I156" s="286"/>
      <c r="J156" s="286"/>
      <c r="K156" s="286"/>
      <c r="L156" s="286"/>
    </row>
    <row r="157" ht="12.75" customHeight="1">
      <c r="A157" s="286">
        <v>580.0</v>
      </c>
      <c r="B157" s="286">
        <v>157.0</v>
      </c>
      <c r="C157" s="286" t="s">
        <v>322</v>
      </c>
      <c r="D157" s="286"/>
      <c r="E157" s="286"/>
      <c r="F157" s="287"/>
      <c r="G157" s="286"/>
      <c r="H157" s="286"/>
      <c r="I157" s="286"/>
      <c r="J157" s="286"/>
      <c r="K157" s="286"/>
      <c r="L157" s="286"/>
    </row>
    <row r="158" ht="12.75" customHeight="1">
      <c r="A158" s="286">
        <v>707.0</v>
      </c>
      <c r="B158" s="286">
        <v>158.0</v>
      </c>
      <c r="C158" s="286" t="s">
        <v>323</v>
      </c>
      <c r="D158" s="286"/>
      <c r="E158" s="286"/>
      <c r="F158" s="287"/>
      <c r="G158" s="286"/>
      <c r="H158" s="286"/>
      <c r="I158" s="286"/>
      <c r="J158" s="286"/>
      <c r="K158" s="286"/>
      <c r="L158" s="286"/>
    </row>
    <row r="159" ht="12.75" customHeight="1">
      <c r="A159" s="286">
        <v>708.0</v>
      </c>
      <c r="B159" s="286">
        <v>159.0</v>
      </c>
      <c r="C159" s="286" t="s">
        <v>324</v>
      </c>
      <c r="D159" s="286"/>
      <c r="E159" s="286"/>
      <c r="F159" s="287"/>
      <c r="G159" s="286"/>
      <c r="H159" s="286"/>
      <c r="I159" s="286"/>
      <c r="J159" s="286"/>
      <c r="K159" s="286"/>
      <c r="L159" s="286"/>
    </row>
    <row r="160" ht="12.75" customHeight="1">
      <c r="A160" s="286">
        <v>709.0</v>
      </c>
      <c r="B160" s="286">
        <v>160.0</v>
      </c>
      <c r="C160" s="286" t="s">
        <v>325</v>
      </c>
      <c r="D160" s="286"/>
      <c r="E160" s="286"/>
      <c r="F160" s="287"/>
      <c r="G160" s="286"/>
      <c r="H160" s="286"/>
      <c r="I160" s="286"/>
      <c r="J160" s="286"/>
      <c r="K160" s="286"/>
      <c r="L160" s="286"/>
    </row>
    <row r="161" ht="12.75" customHeight="1">
      <c r="A161" s="286">
        <v>710.0</v>
      </c>
      <c r="B161" s="286">
        <v>161.0</v>
      </c>
      <c r="C161" s="286" t="s">
        <v>326</v>
      </c>
      <c r="D161" s="286"/>
      <c r="E161" s="286"/>
      <c r="F161" s="287"/>
      <c r="G161" s="286"/>
      <c r="H161" s="286"/>
      <c r="I161" s="286"/>
      <c r="J161" s="286"/>
      <c r="K161" s="286"/>
      <c r="L161" s="286"/>
    </row>
    <row r="162" ht="12.75" customHeight="1">
      <c r="A162" s="286">
        <v>711.0</v>
      </c>
      <c r="B162" s="286">
        <v>162.0</v>
      </c>
      <c r="C162" s="286" t="s">
        <v>327</v>
      </c>
      <c r="D162" s="286"/>
      <c r="E162" s="286"/>
      <c r="F162" s="287"/>
      <c r="G162" s="286"/>
      <c r="H162" s="286"/>
      <c r="I162" s="286"/>
      <c r="J162" s="286"/>
      <c r="K162" s="286"/>
      <c r="L162" s="286"/>
    </row>
    <row r="163" ht="12.75" customHeight="1">
      <c r="A163" s="286">
        <v>712.0</v>
      </c>
      <c r="B163" s="286">
        <v>163.0</v>
      </c>
      <c r="C163" s="286" t="s">
        <v>328</v>
      </c>
      <c r="D163" s="286"/>
      <c r="E163" s="286"/>
      <c r="F163" s="287"/>
      <c r="G163" s="286"/>
      <c r="H163" s="286"/>
      <c r="I163" s="286"/>
      <c r="J163" s="286"/>
      <c r="K163" s="286"/>
      <c r="L163" s="286"/>
    </row>
    <row r="164" ht="12.75" customHeight="1">
      <c r="A164" s="286">
        <v>713.0</v>
      </c>
      <c r="B164" s="286">
        <v>164.0</v>
      </c>
      <c r="C164" s="286" t="s">
        <v>329</v>
      </c>
      <c r="D164" s="286"/>
      <c r="E164" s="286"/>
      <c r="F164" s="287"/>
      <c r="G164" s="286"/>
      <c r="H164" s="286"/>
      <c r="I164" s="286"/>
      <c r="J164" s="286"/>
      <c r="K164" s="286"/>
      <c r="L164" s="286"/>
    </row>
    <row r="165" ht="12.75" customHeight="1">
      <c r="A165" s="286">
        <v>715.0</v>
      </c>
      <c r="B165" s="286">
        <v>165.0</v>
      </c>
      <c r="C165" s="286" t="s">
        <v>330</v>
      </c>
      <c r="D165" s="286"/>
      <c r="E165" s="286"/>
      <c r="F165" s="287"/>
      <c r="G165" s="286"/>
      <c r="H165" s="286"/>
      <c r="I165" s="286"/>
      <c r="J165" s="286"/>
      <c r="K165" s="286"/>
      <c r="L165" s="286"/>
    </row>
    <row r="166" ht="12.75" customHeight="1">
      <c r="A166" s="286">
        <v>717.0</v>
      </c>
      <c r="B166" s="286">
        <v>166.0</v>
      </c>
      <c r="C166" s="286" t="s">
        <v>331</v>
      </c>
      <c r="D166" s="286"/>
      <c r="E166" s="286"/>
      <c r="F166" s="287"/>
      <c r="G166" s="286"/>
      <c r="H166" s="286"/>
      <c r="I166" s="286"/>
      <c r="J166" s="286"/>
      <c r="K166" s="286"/>
      <c r="L166" s="286"/>
    </row>
    <row r="167" ht="12.75" customHeight="1">
      <c r="A167" s="286">
        <v>718.0</v>
      </c>
      <c r="B167" s="286">
        <v>167.0</v>
      </c>
      <c r="C167" s="286" t="s">
        <v>332</v>
      </c>
      <c r="D167" s="286"/>
      <c r="E167" s="286"/>
      <c r="F167" s="287"/>
      <c r="G167" s="286"/>
      <c r="H167" s="286"/>
      <c r="I167" s="286"/>
      <c r="J167" s="286"/>
      <c r="K167" s="286"/>
      <c r="L167" s="286"/>
    </row>
    <row r="168" ht="12.75" customHeight="1">
      <c r="A168" s="286">
        <v>719.0</v>
      </c>
      <c r="B168" s="286">
        <v>168.0</v>
      </c>
      <c r="C168" s="286" t="s">
        <v>333</v>
      </c>
      <c r="D168" s="286"/>
      <c r="E168" s="286"/>
      <c r="F168" s="287"/>
      <c r="G168" s="286"/>
      <c r="H168" s="286"/>
      <c r="I168" s="286"/>
      <c r="J168" s="286"/>
      <c r="K168" s="286"/>
      <c r="L168" s="286"/>
    </row>
    <row r="169" ht="12.75" customHeight="1">
      <c r="A169" s="286">
        <v>721.0</v>
      </c>
      <c r="B169" s="286">
        <v>169.0</v>
      </c>
      <c r="C169" s="286" t="s">
        <v>334</v>
      </c>
      <c r="D169" s="286"/>
      <c r="E169" s="286"/>
      <c r="F169" s="287"/>
      <c r="G169" s="286"/>
      <c r="H169" s="286"/>
      <c r="I169" s="286"/>
      <c r="J169" s="286"/>
      <c r="K169" s="286"/>
      <c r="L169" s="286"/>
    </row>
    <row r="170" ht="12.75" customHeight="1">
      <c r="A170" s="286">
        <v>804.0</v>
      </c>
      <c r="B170" s="286">
        <v>170.0</v>
      </c>
      <c r="C170" s="286" t="s">
        <v>335</v>
      </c>
      <c r="D170" s="286"/>
      <c r="E170" s="286"/>
      <c r="F170" s="287"/>
      <c r="G170" s="286"/>
      <c r="H170" s="286"/>
      <c r="I170" s="286"/>
      <c r="J170" s="286"/>
      <c r="K170" s="286"/>
      <c r="L170" s="286"/>
    </row>
    <row r="171" ht="12.75" customHeight="1">
      <c r="A171" s="286">
        <v>806.0</v>
      </c>
      <c r="B171" s="286">
        <v>171.0</v>
      </c>
      <c r="C171" s="286" t="s">
        <v>336</v>
      </c>
      <c r="D171" s="286"/>
      <c r="E171" s="286"/>
      <c r="F171" s="287"/>
      <c r="G171" s="286"/>
      <c r="H171" s="286"/>
      <c r="I171" s="286"/>
      <c r="J171" s="286"/>
      <c r="K171" s="286"/>
      <c r="L171" s="286"/>
    </row>
    <row r="172" ht="12.75" customHeight="1">
      <c r="A172" s="286">
        <v>807.0</v>
      </c>
      <c r="B172" s="286">
        <v>172.0</v>
      </c>
      <c r="C172" s="286" t="s">
        <v>337</v>
      </c>
      <c r="D172" s="286"/>
      <c r="E172" s="286"/>
      <c r="F172" s="287"/>
      <c r="G172" s="286"/>
      <c r="H172" s="286"/>
      <c r="I172" s="286"/>
      <c r="J172" s="286"/>
      <c r="K172" s="286"/>
      <c r="L172" s="286"/>
    </row>
    <row r="173" ht="12.75" customHeight="1">
      <c r="A173" s="286">
        <v>813.0</v>
      </c>
      <c r="B173" s="286">
        <v>173.0</v>
      </c>
      <c r="C173" s="286" t="s">
        <v>338</v>
      </c>
      <c r="D173" s="286"/>
      <c r="E173" s="286"/>
      <c r="F173" s="287"/>
      <c r="G173" s="286"/>
      <c r="H173" s="286"/>
      <c r="I173" s="286"/>
      <c r="J173" s="286"/>
      <c r="K173" s="286"/>
      <c r="L173" s="286"/>
    </row>
    <row r="174" ht="12.75" customHeight="1">
      <c r="A174" s="286">
        <v>818.0</v>
      </c>
      <c r="B174" s="286">
        <v>174.0</v>
      </c>
      <c r="C174" s="286" t="s">
        <v>339</v>
      </c>
      <c r="D174" s="286"/>
      <c r="E174" s="286"/>
      <c r="F174" s="287"/>
      <c r="G174" s="286"/>
      <c r="H174" s="286"/>
      <c r="I174" s="286"/>
      <c r="J174" s="286"/>
      <c r="K174" s="286"/>
      <c r="L174" s="286"/>
    </row>
    <row r="175" ht="12.75" customHeight="1">
      <c r="A175" s="286">
        <v>824.0</v>
      </c>
      <c r="B175" s="286">
        <v>175.0</v>
      </c>
      <c r="C175" s="286" t="s">
        <v>340</v>
      </c>
      <c r="D175" s="286"/>
      <c r="E175" s="286"/>
      <c r="F175" s="287"/>
      <c r="G175" s="286"/>
      <c r="H175" s="286"/>
      <c r="I175" s="286"/>
      <c r="J175" s="286"/>
      <c r="K175" s="286"/>
      <c r="L175" s="286"/>
    </row>
    <row r="176" ht="12.75" customHeight="1">
      <c r="A176" s="286">
        <v>825.0</v>
      </c>
      <c r="B176" s="286">
        <v>176.0</v>
      </c>
      <c r="C176" s="286" t="s">
        <v>341</v>
      </c>
      <c r="D176" s="286"/>
      <c r="E176" s="286"/>
      <c r="F176" s="287"/>
      <c r="G176" s="286"/>
      <c r="H176" s="286"/>
      <c r="I176" s="286"/>
      <c r="J176" s="286"/>
      <c r="K176" s="286"/>
      <c r="L176" s="286"/>
    </row>
    <row r="177" ht="12.75" customHeight="1">
      <c r="A177" s="286">
        <v>830.0</v>
      </c>
      <c r="B177" s="286">
        <v>177.0</v>
      </c>
      <c r="C177" s="286" t="s">
        <v>342</v>
      </c>
      <c r="D177" s="286"/>
      <c r="E177" s="286"/>
      <c r="F177" s="287"/>
      <c r="G177" s="286"/>
      <c r="H177" s="286"/>
      <c r="I177" s="286"/>
      <c r="J177" s="286"/>
      <c r="K177" s="286"/>
      <c r="L177" s="286"/>
    </row>
    <row r="178" ht="12.75" customHeight="1">
      <c r="A178" s="286">
        <v>832.0</v>
      </c>
      <c r="B178" s="286">
        <v>178.0</v>
      </c>
      <c r="C178" s="286" t="s">
        <v>343</v>
      </c>
      <c r="D178" s="286"/>
      <c r="E178" s="286"/>
      <c r="F178" s="287"/>
      <c r="G178" s="286"/>
      <c r="H178" s="286"/>
      <c r="I178" s="286"/>
      <c r="J178" s="286"/>
      <c r="K178" s="286"/>
      <c r="L178" s="286"/>
    </row>
    <row r="179" ht="12.75" customHeight="1">
      <c r="A179" s="286">
        <v>833.0</v>
      </c>
      <c r="B179" s="286">
        <v>179.0</v>
      </c>
      <c r="C179" s="286" t="s">
        <v>344</v>
      </c>
      <c r="D179" s="286"/>
      <c r="E179" s="286"/>
      <c r="F179" s="287"/>
      <c r="G179" s="286"/>
      <c r="H179" s="286"/>
      <c r="I179" s="286"/>
      <c r="J179" s="286"/>
      <c r="K179" s="286"/>
      <c r="L179" s="286"/>
    </row>
    <row r="180" ht="12.75" customHeight="1">
      <c r="A180" s="286">
        <v>834.0</v>
      </c>
      <c r="B180" s="286">
        <v>180.0</v>
      </c>
      <c r="C180" s="286" t="s">
        <v>345</v>
      </c>
      <c r="D180" s="286"/>
      <c r="E180" s="286"/>
      <c r="F180" s="287"/>
      <c r="G180" s="286"/>
      <c r="H180" s="286"/>
      <c r="I180" s="286"/>
      <c r="J180" s="286"/>
      <c r="K180" s="286"/>
      <c r="L180" s="286"/>
    </row>
    <row r="181" ht="12.75" customHeight="1">
      <c r="A181" s="286">
        <v>836.0</v>
      </c>
      <c r="B181" s="286">
        <v>181.0</v>
      </c>
      <c r="C181" s="286" t="s">
        <v>346</v>
      </c>
      <c r="D181" s="286"/>
      <c r="E181" s="286"/>
      <c r="F181" s="287"/>
      <c r="G181" s="286"/>
      <c r="H181" s="286"/>
      <c r="I181" s="286"/>
      <c r="J181" s="286"/>
      <c r="K181" s="286"/>
      <c r="L181" s="286"/>
    </row>
    <row r="182" ht="12.75" customHeight="1">
      <c r="A182" s="286">
        <v>838.0</v>
      </c>
      <c r="B182" s="286">
        <v>182.0</v>
      </c>
      <c r="C182" s="286" t="s">
        <v>347</v>
      </c>
      <c r="D182" s="286"/>
      <c r="E182" s="286"/>
      <c r="F182" s="287"/>
      <c r="G182" s="286"/>
      <c r="H182" s="286"/>
      <c r="I182" s="286"/>
      <c r="J182" s="286"/>
      <c r="K182" s="286"/>
      <c r="L182" s="286"/>
    </row>
    <row r="183" ht="12.75" customHeight="1">
      <c r="A183" s="286">
        <v>839.0</v>
      </c>
      <c r="B183" s="286">
        <v>183.0</v>
      </c>
      <c r="C183" s="286" t="s">
        <v>348</v>
      </c>
      <c r="D183" s="286"/>
      <c r="E183" s="286"/>
      <c r="F183" s="287"/>
      <c r="G183" s="286"/>
      <c r="H183" s="286"/>
      <c r="I183" s="286"/>
      <c r="J183" s="286"/>
      <c r="K183" s="286"/>
      <c r="L183" s="286"/>
    </row>
    <row r="184" ht="12.75" customHeight="1">
      <c r="A184" s="286">
        <v>840.0</v>
      </c>
      <c r="B184" s="286">
        <v>184.0</v>
      </c>
      <c r="C184" s="286" t="s">
        <v>349</v>
      </c>
      <c r="D184" s="286"/>
      <c r="E184" s="286"/>
      <c r="F184" s="287"/>
      <c r="G184" s="286"/>
      <c r="H184" s="286"/>
      <c r="I184" s="286"/>
      <c r="J184" s="286"/>
      <c r="K184" s="286"/>
      <c r="L184" s="286"/>
    </row>
    <row r="185" ht="12.75" customHeight="1">
      <c r="A185" s="286">
        <v>841.0</v>
      </c>
      <c r="B185" s="286">
        <v>185.0</v>
      </c>
      <c r="C185" s="286" t="s">
        <v>350</v>
      </c>
      <c r="D185" s="286"/>
      <c r="E185" s="286"/>
      <c r="F185" s="287"/>
      <c r="G185" s="286"/>
      <c r="H185" s="286"/>
      <c r="I185" s="286"/>
      <c r="J185" s="286"/>
      <c r="K185" s="286"/>
      <c r="L185" s="286"/>
    </row>
    <row r="186" ht="12.75" customHeight="1">
      <c r="A186" s="286">
        <v>842.0</v>
      </c>
      <c r="B186" s="286">
        <v>186.0</v>
      </c>
      <c r="C186" s="286" t="s">
        <v>351</v>
      </c>
      <c r="D186" s="286"/>
      <c r="E186" s="286"/>
      <c r="F186" s="287"/>
      <c r="G186" s="286"/>
      <c r="H186" s="286"/>
      <c r="I186" s="286"/>
      <c r="J186" s="286"/>
      <c r="K186" s="286"/>
      <c r="L186" s="286"/>
    </row>
    <row r="187" ht="12.75" customHeight="1">
      <c r="A187" s="286">
        <v>843.0</v>
      </c>
      <c r="B187" s="286">
        <v>187.0</v>
      </c>
      <c r="C187" s="286" t="s">
        <v>352</v>
      </c>
      <c r="D187" s="286"/>
      <c r="E187" s="286"/>
      <c r="F187" s="287"/>
      <c r="G187" s="286"/>
      <c r="H187" s="286"/>
      <c r="I187" s="286"/>
      <c r="J187" s="286"/>
      <c r="K187" s="286"/>
      <c r="L187" s="286"/>
    </row>
    <row r="188" ht="12.75" customHeight="1">
      <c r="A188" s="286">
        <v>844.0</v>
      </c>
      <c r="B188" s="286">
        <v>188.0</v>
      </c>
      <c r="C188" s="286" t="s">
        <v>353</v>
      </c>
      <c r="D188" s="286"/>
      <c r="E188" s="286"/>
      <c r="F188" s="287"/>
      <c r="G188" s="286"/>
      <c r="H188" s="286"/>
      <c r="I188" s="286"/>
      <c r="J188" s="286"/>
      <c r="K188" s="286"/>
      <c r="L188" s="286"/>
    </row>
    <row r="189" ht="12.75" customHeight="1">
      <c r="A189" s="286">
        <v>848.0</v>
      </c>
      <c r="B189" s="286">
        <v>189.0</v>
      </c>
      <c r="C189" s="286" t="s">
        <v>354</v>
      </c>
      <c r="D189" s="286"/>
      <c r="E189" s="286"/>
      <c r="F189" s="287"/>
      <c r="G189" s="286"/>
      <c r="H189" s="286"/>
      <c r="I189" s="286"/>
      <c r="J189" s="286"/>
      <c r="K189" s="286"/>
      <c r="L189" s="286"/>
    </row>
    <row r="190" ht="12.75" customHeight="1">
      <c r="A190" s="286">
        <v>850.0</v>
      </c>
      <c r="B190" s="286">
        <v>190.0</v>
      </c>
      <c r="C190" s="286" t="s">
        <v>355</v>
      </c>
      <c r="D190" s="286"/>
      <c r="E190" s="286"/>
      <c r="F190" s="287"/>
      <c r="G190" s="286"/>
      <c r="H190" s="286"/>
      <c r="I190" s="286"/>
      <c r="J190" s="286"/>
      <c r="K190" s="286"/>
      <c r="L190" s="286"/>
    </row>
    <row r="191" ht="12.75" customHeight="1">
      <c r="A191" s="286">
        <v>851.0</v>
      </c>
      <c r="B191" s="286">
        <v>191.0</v>
      </c>
      <c r="C191" s="286" t="s">
        <v>266</v>
      </c>
      <c r="D191" s="286"/>
      <c r="E191" s="286"/>
      <c r="F191" s="287"/>
      <c r="G191" s="286"/>
      <c r="H191" s="286"/>
      <c r="I191" s="286"/>
      <c r="J191" s="286"/>
      <c r="K191" s="286"/>
      <c r="L191" s="286"/>
    </row>
    <row r="192" ht="12.75" customHeight="1">
      <c r="A192" s="286">
        <v>852.0</v>
      </c>
      <c r="B192" s="286">
        <v>192.0</v>
      </c>
      <c r="C192" s="286" t="s">
        <v>356</v>
      </c>
      <c r="D192" s="286"/>
      <c r="E192" s="286"/>
      <c r="F192" s="287"/>
      <c r="G192" s="286"/>
      <c r="H192" s="286"/>
      <c r="I192" s="286"/>
      <c r="J192" s="286"/>
      <c r="K192" s="286"/>
      <c r="L192" s="286"/>
    </row>
    <row r="193" ht="12.75" customHeight="1">
      <c r="A193" s="286">
        <v>853.0</v>
      </c>
      <c r="B193" s="286">
        <v>193.0</v>
      </c>
      <c r="C193" s="286" t="s">
        <v>357</v>
      </c>
      <c r="D193" s="286"/>
      <c r="E193" s="286"/>
      <c r="F193" s="287"/>
      <c r="G193" s="286"/>
      <c r="H193" s="286"/>
      <c r="I193" s="286"/>
      <c r="J193" s="286"/>
      <c r="K193" s="286"/>
      <c r="L193" s="286"/>
    </row>
    <row r="194" ht="12.75" customHeight="1">
      <c r="A194" s="286">
        <v>854.0</v>
      </c>
      <c r="B194" s="286">
        <v>194.0</v>
      </c>
      <c r="C194" s="286" t="s">
        <v>358</v>
      </c>
      <c r="D194" s="286"/>
      <c r="E194" s="286"/>
      <c r="F194" s="287"/>
      <c r="G194" s="286"/>
      <c r="H194" s="286"/>
      <c r="I194" s="286"/>
      <c r="J194" s="286"/>
      <c r="K194" s="286"/>
      <c r="L194" s="286"/>
    </row>
    <row r="195" ht="12.75" customHeight="1">
      <c r="A195" s="286">
        <v>856.0</v>
      </c>
      <c r="B195" s="286">
        <v>195.0</v>
      </c>
      <c r="C195" s="286" t="s">
        <v>359</v>
      </c>
      <c r="D195" s="286"/>
      <c r="E195" s="286"/>
      <c r="F195" s="287"/>
      <c r="G195" s="286"/>
      <c r="H195" s="286"/>
      <c r="I195" s="286"/>
      <c r="J195" s="286"/>
      <c r="K195" s="286"/>
      <c r="L195" s="286"/>
    </row>
    <row r="196" ht="12.75" customHeight="1">
      <c r="A196" s="286">
        <v>857.0</v>
      </c>
      <c r="B196" s="286">
        <v>196.0</v>
      </c>
      <c r="C196" s="286" t="s">
        <v>360</v>
      </c>
      <c r="D196" s="286"/>
      <c r="E196" s="286"/>
      <c r="F196" s="287"/>
      <c r="G196" s="286"/>
      <c r="H196" s="286"/>
      <c r="I196" s="286"/>
      <c r="J196" s="286"/>
      <c r="K196" s="286"/>
      <c r="L196" s="286"/>
    </row>
    <row r="197" ht="12.75" customHeight="1">
      <c r="A197" s="286">
        <v>858.0</v>
      </c>
      <c r="B197" s="286">
        <v>197.0</v>
      </c>
      <c r="C197" s="286" t="s">
        <v>361</v>
      </c>
      <c r="D197" s="286"/>
      <c r="E197" s="286"/>
      <c r="F197" s="287"/>
      <c r="G197" s="286"/>
      <c r="H197" s="286"/>
      <c r="I197" s="286"/>
      <c r="J197" s="286"/>
      <c r="K197" s="286"/>
      <c r="L197" s="286"/>
    </row>
    <row r="198" ht="12.75" customHeight="1">
      <c r="A198" s="286">
        <v>859.0</v>
      </c>
      <c r="B198" s="286">
        <v>198.0</v>
      </c>
      <c r="C198" s="286" t="s">
        <v>362</v>
      </c>
      <c r="D198" s="286"/>
      <c r="E198" s="286"/>
      <c r="F198" s="287"/>
      <c r="G198" s="286"/>
      <c r="H198" s="286"/>
      <c r="I198" s="286"/>
      <c r="J198" s="286"/>
      <c r="K198" s="286"/>
      <c r="L198" s="286"/>
    </row>
    <row r="199" ht="12.75" customHeight="1">
      <c r="A199" s="286">
        <v>860.0</v>
      </c>
      <c r="B199" s="286">
        <v>199.0</v>
      </c>
      <c r="C199" s="286" t="s">
        <v>363</v>
      </c>
      <c r="D199" s="286"/>
      <c r="E199" s="286"/>
      <c r="F199" s="287"/>
      <c r="G199" s="286"/>
      <c r="H199" s="286"/>
      <c r="I199" s="286"/>
      <c r="J199" s="286"/>
      <c r="K199" s="286"/>
      <c r="L199" s="286"/>
    </row>
    <row r="200" ht="12.75" customHeight="1">
      <c r="A200" s="286">
        <v>861.0</v>
      </c>
      <c r="B200" s="286">
        <v>200.0</v>
      </c>
      <c r="C200" s="286" t="s">
        <v>364</v>
      </c>
      <c r="D200" s="286"/>
      <c r="E200" s="286"/>
      <c r="F200" s="287"/>
      <c r="G200" s="286"/>
      <c r="H200" s="286"/>
      <c r="I200" s="286"/>
      <c r="J200" s="286"/>
      <c r="K200" s="286"/>
      <c r="L200" s="286"/>
    </row>
    <row r="201" ht="12.75" customHeight="1">
      <c r="A201" s="286">
        <v>901.0</v>
      </c>
      <c r="B201" s="286">
        <v>201.0</v>
      </c>
      <c r="C201" s="286" t="s">
        <v>365</v>
      </c>
      <c r="D201" s="286"/>
      <c r="E201" s="286"/>
      <c r="F201" s="287"/>
      <c r="G201" s="286"/>
      <c r="H201" s="286"/>
      <c r="I201" s="286"/>
      <c r="J201" s="286"/>
      <c r="K201" s="286"/>
      <c r="L201" s="286"/>
    </row>
    <row r="202" ht="12.75" customHeight="1">
      <c r="A202" s="286">
        <v>902.0</v>
      </c>
      <c r="B202" s="286">
        <v>202.0</v>
      </c>
      <c r="C202" s="286" t="s">
        <v>366</v>
      </c>
      <c r="D202" s="286"/>
      <c r="E202" s="286"/>
      <c r="F202" s="287"/>
      <c r="G202" s="286"/>
      <c r="H202" s="286"/>
      <c r="I202" s="286"/>
      <c r="J202" s="286"/>
      <c r="K202" s="286"/>
      <c r="L202" s="286"/>
    </row>
    <row r="203" ht="12.75" customHeight="1">
      <c r="A203" s="286">
        <v>904.0</v>
      </c>
      <c r="B203" s="286">
        <v>203.0</v>
      </c>
      <c r="C203" s="286" t="s">
        <v>367</v>
      </c>
      <c r="D203" s="286"/>
      <c r="E203" s="286"/>
      <c r="F203" s="287"/>
      <c r="G203" s="286"/>
      <c r="H203" s="286"/>
      <c r="I203" s="286"/>
      <c r="J203" s="286"/>
      <c r="K203" s="286"/>
      <c r="L203" s="286"/>
    </row>
    <row r="204" ht="12.75" customHeight="1">
      <c r="A204" s="286">
        <v>905.0</v>
      </c>
      <c r="B204" s="286">
        <v>204.0</v>
      </c>
      <c r="C204" s="286" t="s">
        <v>368</v>
      </c>
      <c r="D204" s="286"/>
      <c r="E204" s="286"/>
      <c r="F204" s="287"/>
      <c r="G204" s="286"/>
      <c r="H204" s="286"/>
      <c r="I204" s="286"/>
      <c r="J204" s="286"/>
      <c r="K204" s="286"/>
      <c r="L204" s="286"/>
    </row>
    <row r="205" ht="12.75" customHeight="1">
      <c r="A205" s="286">
        <v>906.0</v>
      </c>
      <c r="B205" s="286">
        <v>205.0</v>
      </c>
      <c r="C205" s="286" t="s">
        <v>369</v>
      </c>
      <c r="D205" s="286"/>
      <c r="E205" s="286"/>
      <c r="F205" s="287"/>
      <c r="G205" s="286"/>
      <c r="H205" s="286"/>
      <c r="I205" s="286"/>
      <c r="J205" s="286"/>
      <c r="K205" s="286"/>
      <c r="L205" s="286"/>
    </row>
    <row r="206" ht="12.75" customHeight="1">
      <c r="A206" s="286">
        <v>909.0</v>
      </c>
      <c r="B206" s="286">
        <v>206.0</v>
      </c>
      <c r="C206" s="286" t="s">
        <v>370</v>
      </c>
      <c r="D206" s="286"/>
      <c r="E206" s="286"/>
      <c r="F206" s="287"/>
      <c r="G206" s="286"/>
      <c r="H206" s="286"/>
      <c r="I206" s="286"/>
      <c r="J206" s="286"/>
      <c r="K206" s="286"/>
      <c r="L206" s="286"/>
    </row>
    <row r="207" ht="12.75" customHeight="1">
      <c r="A207" s="286">
        <v>910.0</v>
      </c>
      <c r="B207" s="286">
        <v>207.0</v>
      </c>
      <c r="C207" s="286" t="s">
        <v>371</v>
      </c>
      <c r="D207" s="286"/>
      <c r="E207" s="286"/>
      <c r="F207" s="287"/>
      <c r="G207" s="286"/>
      <c r="H207" s="286"/>
      <c r="I207" s="286"/>
      <c r="J207" s="286"/>
      <c r="K207" s="286"/>
      <c r="L207" s="286"/>
    </row>
    <row r="208" ht="12.75" customHeight="1">
      <c r="A208" s="286">
        <v>911.0</v>
      </c>
      <c r="B208" s="286">
        <v>208.0</v>
      </c>
      <c r="C208" s="286" t="s">
        <v>372</v>
      </c>
      <c r="D208" s="286"/>
      <c r="E208" s="286"/>
      <c r="F208" s="287"/>
      <c r="G208" s="286"/>
      <c r="H208" s="286"/>
      <c r="I208" s="286"/>
      <c r="J208" s="286"/>
      <c r="K208" s="286"/>
      <c r="L208" s="286"/>
    </row>
    <row r="209" ht="12.75" customHeight="1">
      <c r="A209" s="286">
        <v>912.0</v>
      </c>
      <c r="B209" s="286">
        <v>209.0</v>
      </c>
      <c r="C209" s="286" t="s">
        <v>373</v>
      </c>
      <c r="D209" s="286"/>
      <c r="E209" s="286"/>
      <c r="F209" s="287"/>
      <c r="G209" s="286"/>
      <c r="H209" s="286"/>
      <c r="I209" s="286"/>
      <c r="J209" s="286"/>
      <c r="K209" s="286"/>
      <c r="L209" s="286"/>
    </row>
    <row r="210" ht="12.75" customHeight="1">
      <c r="A210" s="286">
        <v>914.0</v>
      </c>
      <c r="B210" s="286">
        <v>210.0</v>
      </c>
      <c r="C210" s="286" t="s">
        <v>374</v>
      </c>
      <c r="D210" s="286"/>
      <c r="E210" s="286"/>
      <c r="F210" s="287"/>
      <c r="G210" s="286"/>
      <c r="H210" s="286"/>
      <c r="I210" s="286"/>
      <c r="J210" s="286"/>
      <c r="K210" s="286"/>
      <c r="L210" s="286"/>
    </row>
    <row r="211" ht="12.75" customHeight="1">
      <c r="A211" s="286">
        <v>915.0</v>
      </c>
      <c r="B211" s="286">
        <v>211.0</v>
      </c>
      <c r="C211" s="286" t="s">
        <v>375</v>
      </c>
      <c r="D211" s="286"/>
      <c r="E211" s="286"/>
      <c r="F211" s="287"/>
      <c r="G211" s="286"/>
      <c r="H211" s="286"/>
      <c r="I211" s="286"/>
      <c r="J211" s="286"/>
      <c r="K211" s="286"/>
      <c r="L211" s="286"/>
    </row>
    <row r="212" ht="12.75" customHeight="1">
      <c r="A212" s="286">
        <v>916.0</v>
      </c>
      <c r="B212" s="286">
        <v>212.0</v>
      </c>
      <c r="C212" s="286" t="s">
        <v>376</v>
      </c>
      <c r="D212" s="286"/>
      <c r="E212" s="286"/>
      <c r="F212" s="287"/>
      <c r="G212" s="286"/>
      <c r="H212" s="286"/>
      <c r="I212" s="286"/>
      <c r="J212" s="286"/>
      <c r="K212" s="286"/>
      <c r="L212" s="286"/>
    </row>
    <row r="213" ht="12.75" customHeight="1">
      <c r="A213" s="286">
        <v>917.0</v>
      </c>
      <c r="B213" s="286">
        <v>213.0</v>
      </c>
      <c r="C213" s="286" t="s">
        <v>377</v>
      </c>
      <c r="D213" s="286"/>
      <c r="E213" s="286"/>
      <c r="F213" s="287"/>
      <c r="G213" s="286"/>
      <c r="H213" s="286"/>
      <c r="I213" s="286"/>
      <c r="J213" s="286"/>
      <c r="K213" s="286"/>
      <c r="L213" s="286"/>
    </row>
    <row r="214" ht="12.75" customHeight="1">
      <c r="A214" s="286">
        <v>918.0</v>
      </c>
      <c r="B214" s="286">
        <v>214.0</v>
      </c>
      <c r="C214" s="286" t="s">
        <v>378</v>
      </c>
      <c r="D214" s="286"/>
      <c r="E214" s="286"/>
      <c r="F214" s="287"/>
      <c r="G214" s="286"/>
      <c r="H214" s="286"/>
      <c r="I214" s="286"/>
      <c r="J214" s="286"/>
      <c r="K214" s="286"/>
      <c r="L214" s="286"/>
    </row>
    <row r="215" ht="12.75" customHeight="1">
      <c r="A215" s="286">
        <v>919.0</v>
      </c>
      <c r="B215" s="286">
        <v>215.0</v>
      </c>
      <c r="C215" s="286" t="s">
        <v>379</v>
      </c>
      <c r="D215" s="286"/>
      <c r="E215" s="286"/>
      <c r="F215" s="287"/>
      <c r="G215" s="286"/>
      <c r="H215" s="286"/>
      <c r="I215" s="286"/>
      <c r="J215" s="286"/>
      <c r="K215" s="286"/>
      <c r="L215" s="286"/>
    </row>
    <row r="216" ht="12.75" customHeight="1">
      <c r="A216" s="286">
        <v>920.0</v>
      </c>
      <c r="B216" s="286">
        <v>216.0</v>
      </c>
      <c r="C216" s="286" t="s">
        <v>380</v>
      </c>
      <c r="D216" s="286"/>
      <c r="E216" s="286"/>
      <c r="F216" s="287"/>
      <c r="G216" s="286"/>
      <c r="H216" s="286"/>
      <c r="I216" s="286"/>
      <c r="J216" s="286"/>
      <c r="K216" s="286"/>
      <c r="L216" s="286"/>
    </row>
    <row r="217" ht="12.75" customHeight="1">
      <c r="A217" s="286">
        <v>923.0</v>
      </c>
      <c r="B217" s="286">
        <v>217.0</v>
      </c>
      <c r="C217" s="286" t="s">
        <v>381</v>
      </c>
      <c r="D217" s="286"/>
      <c r="E217" s="286"/>
      <c r="F217" s="287"/>
      <c r="G217" s="286"/>
      <c r="H217" s="286"/>
      <c r="I217" s="286"/>
      <c r="J217" s="286"/>
      <c r="K217" s="286"/>
      <c r="L217" s="286"/>
    </row>
    <row r="218" ht="12.75" customHeight="1">
      <c r="A218" s="286">
        <v>925.0</v>
      </c>
      <c r="B218" s="286">
        <v>218.0</v>
      </c>
      <c r="C218" s="286" t="s">
        <v>382</v>
      </c>
      <c r="D218" s="286"/>
      <c r="E218" s="286"/>
      <c r="F218" s="287"/>
      <c r="G218" s="286"/>
      <c r="H218" s="286"/>
      <c r="I218" s="286"/>
      <c r="J218" s="286"/>
      <c r="K218" s="286"/>
      <c r="L218" s="286"/>
    </row>
    <row r="219" ht="12.75" customHeight="1">
      <c r="A219" s="286">
        <v>926.0</v>
      </c>
      <c r="B219" s="286">
        <v>219.0</v>
      </c>
      <c r="C219" s="286" t="s">
        <v>383</v>
      </c>
      <c r="D219" s="286"/>
      <c r="E219" s="286"/>
      <c r="F219" s="287"/>
      <c r="G219" s="286"/>
      <c r="H219" s="286"/>
      <c r="I219" s="286"/>
      <c r="J219" s="286"/>
      <c r="K219" s="286"/>
      <c r="L219" s="286"/>
    </row>
    <row r="220" ht="12.75" customHeight="1">
      <c r="A220" s="286">
        <v>932.0</v>
      </c>
      <c r="B220" s="286">
        <v>220.0</v>
      </c>
      <c r="C220" s="286" t="s">
        <v>384</v>
      </c>
      <c r="D220" s="286"/>
      <c r="E220" s="286"/>
      <c r="F220" s="287"/>
      <c r="G220" s="286"/>
      <c r="H220" s="286"/>
      <c r="I220" s="286"/>
      <c r="J220" s="286"/>
      <c r="K220" s="286"/>
      <c r="L220" s="286"/>
    </row>
    <row r="221" ht="12.75" customHeight="1">
      <c r="A221" s="286">
        <v>934.0</v>
      </c>
      <c r="B221" s="286">
        <v>221.0</v>
      </c>
      <c r="C221" s="286" t="s">
        <v>385</v>
      </c>
      <c r="D221" s="286"/>
      <c r="E221" s="286"/>
      <c r="F221" s="287"/>
      <c r="G221" s="286"/>
      <c r="H221" s="286"/>
      <c r="I221" s="286"/>
      <c r="J221" s="286"/>
      <c r="K221" s="286"/>
      <c r="L221" s="286"/>
    </row>
    <row r="222" ht="12.75" customHeight="1">
      <c r="A222" s="286">
        <v>936.0</v>
      </c>
      <c r="B222" s="286">
        <v>222.0</v>
      </c>
      <c r="C222" s="286" t="s">
        <v>386</v>
      </c>
      <c r="D222" s="286"/>
      <c r="E222" s="286"/>
      <c r="F222" s="287"/>
      <c r="G222" s="286"/>
      <c r="H222" s="286"/>
      <c r="I222" s="286"/>
      <c r="J222" s="286"/>
      <c r="K222" s="286"/>
      <c r="L222" s="286"/>
    </row>
    <row r="223" ht="12.75" customHeight="1">
      <c r="A223" s="286">
        <v>948.0</v>
      </c>
      <c r="B223" s="286">
        <v>223.0</v>
      </c>
      <c r="C223" s="286" t="s">
        <v>387</v>
      </c>
      <c r="D223" s="286"/>
      <c r="E223" s="286"/>
      <c r="F223" s="287"/>
      <c r="G223" s="286"/>
      <c r="H223" s="286"/>
      <c r="I223" s="286"/>
      <c r="J223" s="286"/>
      <c r="K223" s="286"/>
      <c r="L223" s="286"/>
    </row>
    <row r="224" ht="12.75" customHeight="1">
      <c r="A224" s="286">
        <v>951.0</v>
      </c>
      <c r="B224" s="286">
        <v>224.0</v>
      </c>
      <c r="C224" s="286" t="s">
        <v>388</v>
      </c>
      <c r="D224" s="286"/>
      <c r="E224" s="286"/>
      <c r="F224" s="287"/>
      <c r="G224" s="286"/>
      <c r="H224" s="286"/>
      <c r="I224" s="286"/>
      <c r="J224" s="286"/>
      <c r="K224" s="286"/>
      <c r="L224" s="286"/>
    </row>
    <row r="225" ht="12.75" customHeight="1">
      <c r="A225" s="286">
        <v>953.0</v>
      </c>
      <c r="B225" s="286">
        <v>225.0</v>
      </c>
      <c r="C225" s="286" t="s">
        <v>389</v>
      </c>
      <c r="D225" s="286"/>
      <c r="E225" s="286"/>
      <c r="F225" s="287"/>
      <c r="G225" s="286"/>
      <c r="H225" s="286"/>
      <c r="I225" s="286"/>
      <c r="J225" s="286"/>
      <c r="K225" s="286"/>
      <c r="L225" s="286"/>
    </row>
    <row r="226" ht="12.75" customHeight="1">
      <c r="A226" s="286">
        <v>954.0</v>
      </c>
      <c r="B226" s="286">
        <v>226.0</v>
      </c>
      <c r="C226" s="286" t="s">
        <v>390</v>
      </c>
      <c r="D226" s="286"/>
      <c r="E226" s="286"/>
      <c r="F226" s="287"/>
      <c r="G226" s="286"/>
      <c r="H226" s="286"/>
      <c r="I226" s="286"/>
      <c r="J226" s="286"/>
      <c r="K226" s="286"/>
      <c r="L226" s="286"/>
    </row>
    <row r="227" ht="12.75" customHeight="1">
      <c r="A227" s="286">
        <v>955.0</v>
      </c>
      <c r="B227" s="286">
        <v>227.0</v>
      </c>
      <c r="C227" s="286" t="s">
        <v>391</v>
      </c>
      <c r="D227" s="286"/>
      <c r="E227" s="286"/>
      <c r="F227" s="287"/>
      <c r="G227" s="286"/>
      <c r="H227" s="286"/>
      <c r="I227" s="286"/>
      <c r="J227" s="286"/>
      <c r="K227" s="286"/>
      <c r="L227" s="286"/>
    </row>
    <row r="228" ht="12.75" customHeight="1">
      <c r="A228" s="286">
        <v>957.0</v>
      </c>
      <c r="B228" s="286">
        <v>228.0</v>
      </c>
      <c r="C228" s="286" t="s">
        <v>392</v>
      </c>
      <c r="D228" s="286"/>
      <c r="E228" s="286"/>
      <c r="F228" s="287"/>
      <c r="G228" s="286"/>
      <c r="H228" s="286"/>
      <c r="I228" s="286"/>
      <c r="J228" s="286"/>
      <c r="K228" s="286"/>
      <c r="L228" s="286"/>
    </row>
    <row r="229" ht="12.75" customHeight="1">
      <c r="A229" s="286">
        <v>960.0</v>
      </c>
      <c r="B229" s="286">
        <v>229.0</v>
      </c>
      <c r="C229" s="286" t="s">
        <v>393</v>
      </c>
      <c r="D229" s="286"/>
      <c r="E229" s="286"/>
      <c r="F229" s="287"/>
      <c r="G229" s="286"/>
      <c r="H229" s="286"/>
      <c r="I229" s="286"/>
      <c r="J229" s="286"/>
      <c r="K229" s="286"/>
      <c r="L229" s="286"/>
    </row>
    <row r="230" ht="12.75" customHeight="1">
      <c r="A230" s="286">
        <v>961.0</v>
      </c>
      <c r="B230" s="286">
        <v>230.0</v>
      </c>
      <c r="C230" s="286" t="s">
        <v>394</v>
      </c>
      <c r="D230" s="286"/>
      <c r="E230" s="286"/>
      <c r="F230" s="287"/>
      <c r="G230" s="286"/>
      <c r="H230" s="286"/>
      <c r="I230" s="286"/>
      <c r="J230" s="286"/>
      <c r="K230" s="286"/>
      <c r="L230" s="286"/>
    </row>
    <row r="231" ht="12.75" customHeight="1">
      <c r="A231" s="286">
        <v>964.0</v>
      </c>
      <c r="B231" s="286">
        <v>231.0</v>
      </c>
      <c r="C231" s="286" t="s">
        <v>395</v>
      </c>
      <c r="D231" s="286"/>
      <c r="E231" s="286"/>
      <c r="F231" s="287"/>
      <c r="G231" s="286"/>
      <c r="H231" s="286"/>
      <c r="I231" s="286"/>
      <c r="J231" s="286"/>
      <c r="K231" s="286"/>
      <c r="L231" s="286"/>
    </row>
    <row r="232" ht="12.75" customHeight="1">
      <c r="A232" s="286">
        <v>965.0</v>
      </c>
      <c r="B232" s="286">
        <v>232.0</v>
      </c>
      <c r="C232" s="286" t="s">
        <v>396</v>
      </c>
      <c r="D232" s="286"/>
      <c r="E232" s="286"/>
      <c r="F232" s="287"/>
      <c r="G232" s="286"/>
      <c r="H232" s="286"/>
      <c r="I232" s="286"/>
      <c r="J232" s="286"/>
      <c r="K232" s="286"/>
      <c r="L232" s="286"/>
    </row>
    <row r="233" ht="12.75" customHeight="1">
      <c r="A233" s="286">
        <v>1102.0</v>
      </c>
      <c r="B233" s="286">
        <v>233.0</v>
      </c>
      <c r="C233" s="286" t="s">
        <v>397</v>
      </c>
      <c r="D233" s="286"/>
      <c r="E233" s="286"/>
      <c r="F233" s="287"/>
      <c r="G233" s="286"/>
      <c r="H233" s="286"/>
      <c r="I233" s="286"/>
      <c r="J233" s="286"/>
      <c r="K233" s="286"/>
      <c r="L233" s="286"/>
    </row>
    <row r="234" ht="12.75" customHeight="1">
      <c r="A234" s="286">
        <v>1103.0</v>
      </c>
      <c r="B234" s="286">
        <v>234.0</v>
      </c>
      <c r="C234" s="286" t="s">
        <v>398</v>
      </c>
      <c r="D234" s="286"/>
      <c r="E234" s="286"/>
      <c r="F234" s="287"/>
      <c r="G234" s="286"/>
      <c r="H234" s="286"/>
      <c r="I234" s="286"/>
      <c r="J234" s="286"/>
      <c r="K234" s="286"/>
      <c r="L234" s="286"/>
    </row>
    <row r="235" ht="12.75" customHeight="1">
      <c r="A235" s="286">
        <v>1105.0</v>
      </c>
      <c r="B235" s="286">
        <v>235.0</v>
      </c>
      <c r="C235" s="286" t="s">
        <v>399</v>
      </c>
      <c r="D235" s="286"/>
      <c r="E235" s="286"/>
      <c r="F235" s="287"/>
      <c r="G235" s="286"/>
      <c r="H235" s="286"/>
      <c r="I235" s="286"/>
      <c r="J235" s="286"/>
      <c r="K235" s="286"/>
      <c r="L235" s="286"/>
    </row>
    <row r="236" ht="12.75" customHeight="1">
      <c r="A236" s="286">
        <v>1122.0</v>
      </c>
      <c r="B236" s="286">
        <v>236.0</v>
      </c>
      <c r="C236" s="286" t="s">
        <v>400</v>
      </c>
      <c r="D236" s="286"/>
      <c r="E236" s="286"/>
      <c r="F236" s="287"/>
      <c r="G236" s="286"/>
      <c r="H236" s="286"/>
      <c r="I236" s="286"/>
      <c r="J236" s="286"/>
      <c r="K236" s="286"/>
      <c r="L236" s="286"/>
    </row>
    <row r="237" ht="12.75" customHeight="1">
      <c r="A237" s="286">
        <v>1123.0</v>
      </c>
      <c r="B237" s="286">
        <v>237.0</v>
      </c>
      <c r="C237" s="286" t="s">
        <v>401</v>
      </c>
      <c r="D237" s="286"/>
      <c r="E237" s="286"/>
      <c r="F237" s="287"/>
      <c r="G237" s="286"/>
      <c r="H237" s="286"/>
      <c r="I237" s="286"/>
      <c r="J237" s="286"/>
      <c r="K237" s="286"/>
      <c r="L237" s="286"/>
    </row>
    <row r="238" ht="12.75" customHeight="1">
      <c r="A238" s="286">
        <v>1124.0</v>
      </c>
      <c r="B238" s="286">
        <v>238.0</v>
      </c>
      <c r="C238" s="286" t="s">
        <v>402</v>
      </c>
      <c r="D238" s="286"/>
      <c r="E238" s="286"/>
      <c r="F238" s="287"/>
      <c r="G238" s="286"/>
      <c r="H238" s="286"/>
      <c r="I238" s="286"/>
      <c r="J238" s="286"/>
      <c r="K238" s="286"/>
      <c r="L238" s="286"/>
    </row>
    <row r="239" ht="12.75" customHeight="1">
      <c r="A239" s="286">
        <v>1125.0</v>
      </c>
      <c r="B239" s="286">
        <v>239.0</v>
      </c>
      <c r="C239" s="286" t="s">
        <v>403</v>
      </c>
      <c r="D239" s="286"/>
      <c r="E239" s="286"/>
      <c r="F239" s="289"/>
      <c r="G239" s="286"/>
      <c r="H239" s="286"/>
      <c r="I239" s="286"/>
      <c r="J239" s="286"/>
      <c r="K239" s="286"/>
      <c r="L239" s="286"/>
    </row>
    <row r="240" ht="12.75" customHeight="1">
      <c r="A240" s="286">
        <v>1136.0</v>
      </c>
      <c r="B240" s="286">
        <v>240.0</v>
      </c>
      <c r="C240" s="286" t="s">
        <v>210</v>
      </c>
      <c r="D240" s="286"/>
      <c r="E240" s="286"/>
      <c r="F240" s="289"/>
      <c r="G240" s="286"/>
      <c r="H240" s="286"/>
      <c r="I240" s="286"/>
      <c r="J240" s="286"/>
      <c r="K240" s="286"/>
      <c r="L240" s="286"/>
    </row>
    <row r="241" ht="12.75" customHeight="1">
      <c r="A241" s="286">
        <v>1158.0</v>
      </c>
      <c r="B241" s="286">
        <v>241.0</v>
      </c>
      <c r="C241" s="286" t="s">
        <v>404</v>
      </c>
      <c r="D241" s="286"/>
      <c r="E241" s="286"/>
      <c r="F241" s="289"/>
      <c r="G241" s="286"/>
      <c r="H241" s="286"/>
      <c r="I241" s="286"/>
      <c r="J241" s="286"/>
      <c r="K241" s="286"/>
      <c r="L241" s="286"/>
    </row>
    <row r="242" ht="12.75" customHeight="1">
      <c r="A242" s="286"/>
      <c r="B242" s="286"/>
      <c r="C242" s="286"/>
      <c r="D242" s="286"/>
      <c r="E242" s="286"/>
      <c r="F242" s="289"/>
      <c r="G242" s="286"/>
      <c r="H242" s="286"/>
      <c r="I242" s="286"/>
      <c r="J242" s="286"/>
      <c r="K242" s="286"/>
      <c r="L242" s="286"/>
    </row>
    <row r="243" ht="12.75" customHeight="1">
      <c r="A243" s="286"/>
      <c r="B243" s="286"/>
      <c r="C243" s="286"/>
      <c r="D243" s="286"/>
      <c r="E243" s="286"/>
      <c r="F243" s="289"/>
      <c r="G243" s="286"/>
      <c r="H243" s="286"/>
      <c r="I243" s="286"/>
      <c r="J243" s="286"/>
      <c r="K243" s="286"/>
      <c r="L243" s="286"/>
    </row>
    <row r="244" ht="12.75" customHeight="1">
      <c r="A244" s="286"/>
      <c r="B244" s="286"/>
      <c r="C244" s="286"/>
      <c r="D244" s="286"/>
      <c r="E244" s="286"/>
      <c r="F244" s="289"/>
      <c r="G244" s="286"/>
      <c r="H244" s="286"/>
      <c r="I244" s="286"/>
      <c r="J244" s="286"/>
      <c r="K244" s="286"/>
      <c r="L244" s="286"/>
    </row>
    <row r="245" ht="12.75" customHeight="1">
      <c r="A245" s="286"/>
      <c r="B245" s="286"/>
      <c r="C245" s="286"/>
      <c r="D245" s="286"/>
      <c r="E245" s="286"/>
      <c r="F245" s="289"/>
      <c r="G245" s="286"/>
      <c r="H245" s="286"/>
      <c r="I245" s="286"/>
      <c r="J245" s="286"/>
      <c r="K245" s="286"/>
      <c r="L245" s="286"/>
    </row>
    <row r="246" ht="12.75" customHeight="1">
      <c r="A246" s="286"/>
      <c r="B246" s="286"/>
      <c r="C246" s="286"/>
      <c r="D246" s="286"/>
      <c r="E246" s="286"/>
      <c r="F246" s="289"/>
      <c r="G246" s="286"/>
      <c r="H246" s="286"/>
      <c r="I246" s="286"/>
      <c r="J246" s="286"/>
      <c r="K246" s="286"/>
      <c r="L246" s="286"/>
    </row>
    <row r="247" ht="12.75" customHeight="1">
      <c r="A247" s="286"/>
      <c r="B247" s="286"/>
      <c r="C247" s="286"/>
      <c r="D247" s="286"/>
      <c r="E247" s="286"/>
      <c r="F247" s="289"/>
      <c r="G247" s="286"/>
      <c r="H247" s="286"/>
      <c r="I247" s="286"/>
      <c r="J247" s="286"/>
      <c r="K247" s="286"/>
      <c r="L247" s="286"/>
    </row>
    <row r="248" ht="12.75" customHeight="1">
      <c r="A248" s="286"/>
      <c r="B248" s="286"/>
      <c r="C248" s="286"/>
      <c r="D248" s="286"/>
      <c r="E248" s="286"/>
      <c r="F248" s="289"/>
      <c r="G248" s="286"/>
      <c r="H248" s="286"/>
      <c r="I248" s="286"/>
      <c r="J248" s="286"/>
      <c r="K248" s="286"/>
      <c r="L248" s="286"/>
    </row>
    <row r="249" ht="12.75" customHeight="1">
      <c r="A249" s="286"/>
      <c r="B249" s="286"/>
      <c r="C249" s="286"/>
      <c r="D249" s="286"/>
      <c r="E249" s="286"/>
      <c r="F249" s="289"/>
      <c r="G249" s="286"/>
      <c r="H249" s="286"/>
      <c r="I249" s="286"/>
      <c r="J249" s="286"/>
      <c r="K249" s="286"/>
      <c r="L249" s="286"/>
    </row>
    <row r="250" ht="12.75" customHeight="1">
      <c r="A250" s="286"/>
      <c r="B250" s="286"/>
      <c r="C250" s="286"/>
      <c r="D250" s="286"/>
      <c r="E250" s="286"/>
      <c r="F250" s="289"/>
      <c r="G250" s="286"/>
      <c r="H250" s="286"/>
      <c r="I250" s="286"/>
      <c r="J250" s="286"/>
      <c r="K250" s="286"/>
      <c r="L250" s="286"/>
    </row>
    <row r="251" ht="12.75" customHeight="1">
      <c r="A251" s="286"/>
      <c r="B251" s="286"/>
      <c r="C251" s="286"/>
      <c r="D251" s="286"/>
      <c r="E251" s="286"/>
      <c r="F251" s="289"/>
      <c r="G251" s="286"/>
      <c r="H251" s="286"/>
      <c r="I251" s="286"/>
      <c r="J251" s="286"/>
      <c r="K251" s="286"/>
      <c r="L251" s="286"/>
    </row>
    <row r="252" ht="12.75" customHeight="1">
      <c r="A252" s="286"/>
      <c r="B252" s="286"/>
      <c r="C252" s="286"/>
      <c r="D252" s="286"/>
      <c r="E252" s="286"/>
      <c r="F252" s="289"/>
      <c r="G252" s="286"/>
      <c r="H252" s="286"/>
      <c r="I252" s="286"/>
      <c r="J252" s="286"/>
      <c r="K252" s="286"/>
      <c r="L252" s="286"/>
    </row>
    <row r="253" ht="12.75" customHeight="1">
      <c r="A253" s="286"/>
      <c r="B253" s="286"/>
      <c r="C253" s="286"/>
      <c r="D253" s="286"/>
      <c r="E253" s="286"/>
      <c r="F253" s="289"/>
      <c r="G253" s="286"/>
      <c r="H253" s="286"/>
      <c r="I253" s="286"/>
      <c r="J253" s="286"/>
      <c r="K253" s="286"/>
      <c r="L253" s="286"/>
    </row>
    <row r="254" ht="12.75" customHeight="1">
      <c r="A254" s="286"/>
      <c r="B254" s="286"/>
      <c r="C254" s="286"/>
      <c r="D254" s="286"/>
      <c r="E254" s="286"/>
      <c r="F254" s="289"/>
      <c r="G254" s="286"/>
      <c r="H254" s="286"/>
      <c r="I254" s="286"/>
      <c r="J254" s="286"/>
      <c r="K254" s="286"/>
      <c r="L254" s="286"/>
    </row>
    <row r="255" ht="12.75" customHeight="1">
      <c r="A255" s="286"/>
      <c r="B255" s="286"/>
      <c r="C255" s="286"/>
      <c r="D255" s="286"/>
      <c r="E255" s="286"/>
      <c r="F255" s="289"/>
      <c r="G255" s="286"/>
      <c r="H255" s="286"/>
      <c r="I255" s="286"/>
      <c r="J255" s="286"/>
      <c r="K255" s="286"/>
      <c r="L255" s="286"/>
    </row>
    <row r="256" ht="12.75" customHeight="1">
      <c r="A256" s="286"/>
      <c r="B256" s="286"/>
      <c r="C256" s="286"/>
      <c r="D256" s="286"/>
      <c r="E256" s="286"/>
      <c r="F256" s="289"/>
      <c r="G256" s="286"/>
      <c r="H256" s="286"/>
      <c r="I256" s="286"/>
      <c r="J256" s="286"/>
      <c r="K256" s="286"/>
      <c r="L256" s="286"/>
    </row>
    <row r="257" ht="12.75" customHeight="1">
      <c r="A257" s="286"/>
      <c r="B257" s="286"/>
      <c r="C257" s="286"/>
      <c r="D257" s="286"/>
      <c r="E257" s="286"/>
      <c r="F257" s="289"/>
      <c r="G257" s="286"/>
      <c r="H257" s="286"/>
      <c r="I257" s="286"/>
      <c r="J257" s="286"/>
      <c r="K257" s="286"/>
      <c r="L257" s="286"/>
    </row>
    <row r="258" ht="12.75" customHeight="1">
      <c r="A258" s="286"/>
      <c r="B258" s="286"/>
      <c r="C258" s="286"/>
      <c r="D258" s="286"/>
      <c r="E258" s="286"/>
      <c r="F258" s="289"/>
      <c r="G258" s="286"/>
      <c r="H258" s="286"/>
      <c r="I258" s="286"/>
      <c r="J258" s="286"/>
      <c r="K258" s="286"/>
      <c r="L258" s="286"/>
    </row>
    <row r="259" ht="12.75" customHeight="1">
      <c r="A259" s="286"/>
      <c r="B259" s="286"/>
      <c r="C259" s="286"/>
      <c r="D259" s="286"/>
      <c r="E259" s="286"/>
      <c r="F259" s="289"/>
      <c r="G259" s="286"/>
      <c r="H259" s="286"/>
      <c r="I259" s="286"/>
      <c r="J259" s="286"/>
      <c r="K259" s="286"/>
      <c r="L259" s="286"/>
    </row>
    <row r="260" ht="12.75" customHeight="1">
      <c r="A260" s="286"/>
      <c r="B260" s="286"/>
      <c r="C260" s="286"/>
      <c r="D260" s="286"/>
      <c r="E260" s="286"/>
      <c r="F260" s="289"/>
      <c r="G260" s="286"/>
      <c r="H260" s="286"/>
      <c r="I260" s="286"/>
      <c r="J260" s="286"/>
      <c r="K260" s="286"/>
      <c r="L260" s="286"/>
    </row>
    <row r="261" ht="12.75" customHeight="1">
      <c r="A261" s="286"/>
      <c r="B261" s="286"/>
      <c r="C261" s="286"/>
      <c r="D261" s="286"/>
      <c r="E261" s="286"/>
      <c r="F261" s="289"/>
      <c r="G261" s="286"/>
      <c r="H261" s="286"/>
      <c r="I261" s="286"/>
      <c r="J261" s="286"/>
      <c r="K261" s="286"/>
      <c r="L261" s="286"/>
    </row>
    <row r="262" ht="12.75" customHeight="1">
      <c r="A262" s="286"/>
      <c r="B262" s="286"/>
      <c r="C262" s="286"/>
      <c r="D262" s="286"/>
      <c r="E262" s="286"/>
      <c r="F262" s="289"/>
      <c r="G262" s="286"/>
      <c r="H262" s="286"/>
      <c r="I262" s="286"/>
      <c r="J262" s="286"/>
      <c r="K262" s="286"/>
      <c r="L262" s="286"/>
    </row>
    <row r="263" ht="12.75" customHeight="1">
      <c r="A263" s="286"/>
      <c r="B263" s="286"/>
      <c r="C263" s="286"/>
      <c r="D263" s="286"/>
      <c r="E263" s="286"/>
      <c r="F263" s="289"/>
      <c r="G263" s="286"/>
      <c r="H263" s="286"/>
      <c r="I263" s="286"/>
      <c r="J263" s="286"/>
      <c r="K263" s="286"/>
      <c r="L263" s="286"/>
    </row>
    <row r="264" ht="12.75" customHeight="1">
      <c r="A264" s="286"/>
      <c r="B264" s="286"/>
      <c r="C264" s="286"/>
      <c r="D264" s="286"/>
      <c r="E264" s="286"/>
      <c r="F264" s="289"/>
      <c r="G264" s="286"/>
      <c r="H264" s="286"/>
      <c r="I264" s="286"/>
      <c r="J264" s="286"/>
      <c r="K264" s="286"/>
      <c r="L264" s="286"/>
    </row>
    <row r="265" ht="12.75" customHeight="1">
      <c r="A265" s="286"/>
      <c r="B265" s="286"/>
      <c r="C265" s="286"/>
      <c r="D265" s="286"/>
      <c r="E265" s="286"/>
      <c r="F265" s="289"/>
      <c r="G265" s="286"/>
      <c r="H265" s="286"/>
      <c r="I265" s="286"/>
      <c r="J265" s="286"/>
      <c r="K265" s="286"/>
      <c r="L265" s="286"/>
    </row>
    <row r="266" ht="12.75" customHeight="1">
      <c r="A266" s="286"/>
      <c r="B266" s="286"/>
      <c r="C266" s="286"/>
      <c r="D266" s="286"/>
      <c r="E266" s="286"/>
      <c r="F266" s="289"/>
      <c r="G266" s="286"/>
      <c r="H266" s="286"/>
      <c r="I266" s="286"/>
      <c r="J266" s="286"/>
      <c r="K266" s="286"/>
      <c r="L266" s="286"/>
    </row>
    <row r="267" ht="12.75" customHeight="1">
      <c r="A267" s="286"/>
      <c r="B267" s="286"/>
      <c r="C267" s="286"/>
      <c r="D267" s="286"/>
      <c r="E267" s="286"/>
      <c r="F267" s="289"/>
      <c r="G267" s="286"/>
      <c r="H267" s="286"/>
      <c r="I267" s="286"/>
      <c r="J267" s="286"/>
      <c r="K267" s="286"/>
      <c r="L267" s="286"/>
    </row>
    <row r="268" ht="12.75" customHeight="1">
      <c r="A268" s="286"/>
      <c r="B268" s="286"/>
      <c r="C268" s="286"/>
      <c r="D268" s="286"/>
      <c r="E268" s="286"/>
      <c r="F268" s="289"/>
      <c r="G268" s="286"/>
      <c r="H268" s="286"/>
      <c r="I268" s="286"/>
      <c r="J268" s="286"/>
      <c r="K268" s="286"/>
      <c r="L268" s="286"/>
    </row>
    <row r="269" ht="12.75" customHeight="1">
      <c r="A269" s="286"/>
      <c r="B269" s="286"/>
      <c r="C269" s="286"/>
      <c r="D269" s="286"/>
      <c r="E269" s="286"/>
      <c r="F269" s="289"/>
      <c r="G269" s="286"/>
      <c r="H269" s="286"/>
      <c r="I269" s="286"/>
      <c r="J269" s="286"/>
      <c r="K269" s="286"/>
      <c r="L269" s="286"/>
    </row>
    <row r="270" ht="12.75" customHeight="1">
      <c r="A270" s="286"/>
      <c r="B270" s="286"/>
      <c r="C270" s="286"/>
      <c r="D270" s="286"/>
      <c r="E270" s="286"/>
      <c r="F270" s="286"/>
      <c r="G270" s="286"/>
      <c r="H270" s="286"/>
      <c r="I270" s="286"/>
      <c r="J270" s="286"/>
      <c r="K270" s="286"/>
      <c r="L270" s="286"/>
      <c r="M270" s="286"/>
      <c r="N270" s="286"/>
      <c r="O270" s="286"/>
    </row>
    <row r="271" ht="12.75" customHeight="1">
      <c r="G271" s="3"/>
      <c r="K271" s="286"/>
      <c r="L271" s="286"/>
      <c r="M271" s="286"/>
      <c r="N271" s="286"/>
      <c r="O271" s="286"/>
    </row>
    <row r="272" ht="12.75" customHeight="1">
      <c r="C272" s="1"/>
      <c r="G272" s="3"/>
    </row>
    <row r="273" ht="12.75" customHeight="1">
      <c r="B273">
        <v>2.0</v>
      </c>
    </row>
    <row r="274" ht="12.75" customHeight="1">
      <c r="A274" s="286"/>
      <c r="B274" s="286"/>
      <c r="C274" s="286"/>
      <c r="D274" s="286"/>
      <c r="E274" s="286"/>
      <c r="F274" s="286"/>
      <c r="G274" s="286"/>
      <c r="H274" s="286"/>
      <c r="I274" s="286"/>
      <c r="J274" s="286"/>
      <c r="K274" s="286"/>
      <c r="L274" s="286"/>
      <c r="M274" s="286"/>
      <c r="N274" s="286"/>
      <c r="O274" s="286"/>
    </row>
    <row r="275" ht="12.75" customHeight="1">
      <c r="A275" s="290"/>
      <c r="B275" s="291"/>
      <c r="C275" s="286"/>
      <c r="D275" s="286"/>
      <c r="E275" s="286"/>
      <c r="F275" s="286"/>
      <c r="G275" s="286"/>
      <c r="H275" s="286"/>
      <c r="I275" s="286"/>
      <c r="J275" s="286"/>
      <c r="K275" s="286"/>
      <c r="L275" s="286"/>
      <c r="M275" s="286"/>
      <c r="N275" s="286"/>
      <c r="O275" s="286"/>
    </row>
    <row r="276" ht="12.75" customHeight="1">
      <c r="A276" s="292"/>
      <c r="B276" s="291"/>
      <c r="C276" s="286"/>
      <c r="D276" s="286"/>
      <c r="E276" s="286"/>
      <c r="F276" s="286"/>
      <c r="G276" s="286"/>
      <c r="H276" s="286"/>
      <c r="I276" s="286"/>
      <c r="J276" s="286"/>
      <c r="K276" s="286"/>
      <c r="L276" s="286"/>
      <c r="M276" s="286"/>
      <c r="N276" s="286"/>
      <c r="O276" s="286"/>
    </row>
    <row r="277" ht="12.75" customHeight="1">
      <c r="A277" s="292"/>
      <c r="B277" s="291"/>
      <c r="C277" s="286"/>
      <c r="D277" s="286"/>
      <c r="E277" s="286"/>
      <c r="F277" s="286"/>
      <c r="G277" s="286"/>
      <c r="H277" s="286"/>
      <c r="I277" s="286"/>
      <c r="J277" s="286"/>
      <c r="K277" s="286"/>
      <c r="L277" s="286"/>
      <c r="M277" s="286"/>
      <c r="N277" s="286"/>
      <c r="O277" s="286"/>
    </row>
    <row r="278" ht="12.75" customHeight="1">
      <c r="A278" s="292"/>
      <c r="B278" s="291"/>
      <c r="C278" s="286"/>
      <c r="D278" s="286"/>
      <c r="E278" s="286"/>
      <c r="F278" s="286"/>
      <c r="G278" s="286"/>
      <c r="H278" s="286"/>
      <c r="I278" s="286"/>
      <c r="J278" s="286"/>
      <c r="K278" s="286"/>
      <c r="L278" s="286"/>
      <c r="M278" s="286"/>
      <c r="N278" s="286"/>
      <c r="O278" s="286"/>
    </row>
    <row r="279" ht="12.75" customHeight="1">
      <c r="A279" s="292"/>
      <c r="B279" s="291"/>
      <c r="C279" s="286"/>
      <c r="D279" s="286"/>
      <c r="E279" s="286"/>
      <c r="F279" s="286"/>
      <c r="G279" s="286"/>
      <c r="H279" s="286"/>
      <c r="I279" s="286"/>
      <c r="J279" s="286"/>
      <c r="K279" s="286"/>
      <c r="L279" s="286"/>
      <c r="M279" s="286"/>
      <c r="N279" s="286"/>
      <c r="O279" s="286"/>
    </row>
    <row r="280" ht="12.75" customHeight="1">
      <c r="A280" s="292"/>
      <c r="B280" s="291"/>
      <c r="C280" s="286"/>
      <c r="D280" s="286"/>
      <c r="E280" s="286"/>
      <c r="F280" s="286"/>
      <c r="G280" s="286"/>
      <c r="H280" s="286"/>
      <c r="I280" s="286"/>
      <c r="J280" s="286"/>
      <c r="K280" s="286"/>
      <c r="L280" s="286"/>
      <c r="M280" s="286"/>
      <c r="N280" s="286"/>
      <c r="O280" s="286"/>
    </row>
    <row r="281" ht="12.75" customHeight="1">
      <c r="A281" s="290"/>
      <c r="B281" s="291"/>
      <c r="C281" s="286"/>
      <c r="D281" s="286"/>
      <c r="E281" s="286"/>
      <c r="F281" s="286"/>
      <c r="G281" s="286"/>
      <c r="H281" s="286"/>
      <c r="I281" s="286"/>
      <c r="J281" s="286"/>
      <c r="K281" s="286"/>
      <c r="L281" s="286"/>
      <c r="M281" s="286"/>
      <c r="N281" s="286"/>
      <c r="O281" s="286"/>
    </row>
    <row r="282" ht="12.75" customHeight="1">
      <c r="A282" s="292"/>
      <c r="B282" s="291"/>
      <c r="C282" s="286"/>
      <c r="D282" s="286"/>
      <c r="E282" s="286"/>
      <c r="F282" s="286"/>
      <c r="G282" s="286"/>
      <c r="H282" s="286"/>
      <c r="I282" s="286"/>
      <c r="J282" s="286"/>
      <c r="K282" s="286"/>
      <c r="L282" s="286"/>
      <c r="M282" s="286"/>
      <c r="N282" s="286"/>
      <c r="O282" s="286"/>
    </row>
    <row r="283" ht="12.75" customHeight="1">
      <c r="A283" s="292"/>
      <c r="B283" s="291"/>
      <c r="C283" s="286"/>
      <c r="D283" s="286"/>
      <c r="E283" s="286"/>
      <c r="F283" s="286"/>
      <c r="G283" s="286"/>
      <c r="H283" s="286"/>
      <c r="I283" s="286"/>
      <c r="J283" s="286"/>
      <c r="K283" s="286"/>
      <c r="L283" s="286"/>
      <c r="M283" s="286"/>
      <c r="N283" s="286"/>
      <c r="O283" s="286"/>
    </row>
    <row r="284" ht="12.75" customHeight="1">
      <c r="A284" s="292"/>
      <c r="B284" s="291"/>
      <c r="C284" s="286"/>
      <c r="D284" s="286"/>
      <c r="E284" s="286"/>
      <c r="F284" s="286"/>
      <c r="G284" s="286"/>
      <c r="H284" s="286"/>
      <c r="I284" s="286"/>
      <c r="J284" s="286"/>
      <c r="K284" s="286"/>
      <c r="L284" s="286"/>
      <c r="M284" s="286"/>
      <c r="N284" s="286"/>
      <c r="O284" s="286"/>
    </row>
    <row r="285" ht="12.75" customHeight="1">
      <c r="A285" s="292"/>
      <c r="B285" s="291"/>
      <c r="C285" s="286"/>
      <c r="D285" s="286"/>
      <c r="E285" s="286"/>
      <c r="F285" s="286"/>
      <c r="G285" s="286"/>
      <c r="H285" s="286"/>
      <c r="I285" s="286"/>
      <c r="J285" s="286"/>
      <c r="K285" s="286"/>
      <c r="L285" s="286"/>
      <c r="M285" s="286"/>
      <c r="N285" s="286"/>
      <c r="O285" s="286"/>
    </row>
    <row r="286" ht="12.75" customHeight="1">
      <c r="A286" s="290"/>
      <c r="B286" s="291"/>
      <c r="C286" s="286"/>
      <c r="D286" s="286"/>
      <c r="E286" s="286"/>
      <c r="F286" s="286"/>
      <c r="G286" s="286"/>
      <c r="H286" s="286"/>
      <c r="I286" s="286"/>
      <c r="J286" s="286"/>
      <c r="K286" s="286"/>
      <c r="L286" s="286"/>
      <c r="M286" s="286"/>
      <c r="N286" s="286"/>
      <c r="O286" s="286"/>
    </row>
    <row r="287" ht="12.75" customHeight="1">
      <c r="A287" s="292"/>
      <c r="B287" s="291"/>
      <c r="C287" s="286"/>
      <c r="D287" s="286"/>
      <c r="E287" s="286"/>
      <c r="F287" s="286"/>
      <c r="G287" s="286"/>
      <c r="H287" s="286"/>
      <c r="I287" s="286"/>
      <c r="J287" s="286"/>
      <c r="K287" s="286"/>
      <c r="L287" s="286"/>
      <c r="M287" s="286"/>
      <c r="N287" s="286"/>
      <c r="O287" s="286"/>
    </row>
    <row r="288" ht="12.75" customHeight="1">
      <c r="A288" s="292"/>
      <c r="B288" s="291"/>
      <c r="C288" s="286"/>
      <c r="D288" s="286"/>
      <c r="E288" s="286"/>
      <c r="F288" s="286"/>
      <c r="G288" s="286"/>
      <c r="H288" s="286"/>
      <c r="I288" s="286"/>
      <c r="J288" s="286"/>
      <c r="K288" s="286"/>
      <c r="L288" s="286"/>
      <c r="M288" s="286"/>
      <c r="N288" s="286"/>
      <c r="O288" s="286"/>
    </row>
    <row r="289" ht="12.75" customHeight="1">
      <c r="A289" s="290"/>
      <c r="B289" s="291"/>
      <c r="C289" s="286"/>
      <c r="D289" s="286"/>
      <c r="E289" s="286"/>
      <c r="F289" s="286"/>
      <c r="G289" s="286"/>
      <c r="H289" s="286"/>
      <c r="I289" s="286"/>
      <c r="J289" s="286"/>
      <c r="K289" s="286"/>
      <c r="L289" s="286"/>
      <c r="M289" s="286"/>
      <c r="N289" s="286"/>
      <c r="O289" s="286"/>
    </row>
    <row r="290" ht="12.75" customHeight="1">
      <c r="A290" s="290"/>
      <c r="B290" s="291"/>
      <c r="C290" s="286"/>
      <c r="D290" s="286"/>
      <c r="E290" s="286"/>
      <c r="F290" s="286"/>
      <c r="G290" s="286"/>
      <c r="H290" s="286"/>
      <c r="I290" s="286"/>
      <c r="J290" s="286"/>
      <c r="K290" s="286"/>
      <c r="L290" s="286"/>
      <c r="M290" s="286"/>
      <c r="N290" s="286"/>
      <c r="O290" s="286"/>
    </row>
    <row r="291" ht="12.75" customHeight="1">
      <c r="A291" s="290"/>
      <c r="B291" s="291"/>
      <c r="C291" s="286"/>
      <c r="D291" s="286"/>
      <c r="E291" s="286"/>
      <c r="F291" s="286"/>
      <c r="G291" s="286"/>
      <c r="H291" s="286"/>
      <c r="I291" s="286"/>
      <c r="J291" s="286"/>
      <c r="K291" s="286"/>
      <c r="L291" s="286"/>
      <c r="M291" s="286"/>
      <c r="N291" s="286"/>
      <c r="O291" s="286"/>
    </row>
    <row r="292" ht="12.75" customHeight="1">
      <c r="A292" s="292"/>
      <c r="B292" s="291"/>
      <c r="C292" s="286"/>
      <c r="D292" s="286"/>
      <c r="E292" s="286"/>
      <c r="F292" s="286"/>
      <c r="G292" s="286"/>
      <c r="H292" s="286"/>
      <c r="I292" s="286"/>
      <c r="J292" s="286"/>
      <c r="K292" s="286"/>
      <c r="L292" s="286"/>
      <c r="M292" s="286"/>
      <c r="N292" s="286"/>
      <c r="O292" s="286"/>
    </row>
    <row r="293" ht="12.75" customHeight="1">
      <c r="A293" s="290"/>
      <c r="B293" s="291"/>
      <c r="C293" s="286"/>
      <c r="D293" s="286"/>
      <c r="E293" s="286"/>
      <c r="F293" s="286"/>
      <c r="G293" s="286"/>
      <c r="H293" s="286"/>
      <c r="I293" s="286"/>
      <c r="J293" s="286"/>
      <c r="K293" s="286"/>
      <c r="L293" s="286"/>
      <c r="M293" s="286"/>
      <c r="N293" s="286"/>
      <c r="O293" s="286"/>
    </row>
    <row r="294" ht="12.75" customHeight="1">
      <c r="A294" s="292"/>
      <c r="B294" s="291"/>
      <c r="C294" s="286"/>
      <c r="D294" s="286"/>
      <c r="E294" s="286"/>
      <c r="F294" s="286"/>
      <c r="G294" s="286"/>
      <c r="H294" s="286"/>
      <c r="I294" s="286"/>
      <c r="J294" s="286"/>
      <c r="K294" s="286"/>
      <c r="L294" s="286"/>
      <c r="M294" s="286"/>
      <c r="N294" s="286"/>
      <c r="O294" s="286"/>
    </row>
    <row r="295" ht="12.75" customHeight="1">
      <c r="A295" s="292"/>
      <c r="B295" s="291"/>
      <c r="C295" s="286"/>
      <c r="D295" s="286"/>
      <c r="E295" s="286"/>
      <c r="F295" s="286"/>
      <c r="G295" s="286"/>
      <c r="H295" s="286"/>
      <c r="I295" s="286"/>
      <c r="J295" s="286"/>
      <c r="K295" s="286"/>
      <c r="L295" s="286"/>
      <c r="M295" s="286"/>
      <c r="N295" s="286"/>
      <c r="O295" s="286"/>
    </row>
    <row r="296" ht="12.75" customHeight="1">
      <c r="A296" s="292"/>
      <c r="B296" s="291"/>
      <c r="C296" s="286"/>
      <c r="D296" s="286"/>
      <c r="E296" s="286"/>
      <c r="F296" s="286"/>
      <c r="G296" s="286"/>
      <c r="H296" s="286"/>
      <c r="I296" s="286"/>
      <c r="J296" s="286"/>
      <c r="K296" s="286"/>
      <c r="L296" s="286"/>
      <c r="M296" s="286"/>
      <c r="N296" s="286"/>
      <c r="O296" s="286"/>
    </row>
    <row r="297" ht="12.75" customHeight="1">
      <c r="A297" s="290"/>
      <c r="B297" s="291"/>
      <c r="C297" s="286"/>
      <c r="D297" s="286"/>
      <c r="E297" s="286"/>
      <c r="F297" s="286"/>
      <c r="G297" s="286"/>
      <c r="H297" s="286"/>
      <c r="I297" s="286"/>
      <c r="J297" s="286"/>
      <c r="K297" s="286"/>
      <c r="L297" s="286"/>
      <c r="M297" s="286"/>
      <c r="N297" s="286"/>
      <c r="O297" s="286"/>
    </row>
    <row r="298" ht="12.75" customHeight="1">
      <c r="A298" s="292"/>
      <c r="B298" s="291"/>
      <c r="C298" s="286"/>
      <c r="D298" s="286"/>
      <c r="E298" s="286"/>
      <c r="F298" s="286"/>
      <c r="G298" s="286"/>
      <c r="H298" s="286"/>
      <c r="I298" s="286"/>
      <c r="J298" s="286"/>
      <c r="K298" s="286"/>
      <c r="L298" s="286"/>
      <c r="M298" s="286"/>
      <c r="N298" s="286"/>
      <c r="O298" s="286"/>
    </row>
    <row r="299" ht="12.75" customHeight="1">
      <c r="A299" s="292"/>
      <c r="B299" s="291"/>
      <c r="C299" s="286"/>
      <c r="D299" s="286"/>
      <c r="E299" s="286"/>
      <c r="F299" s="286"/>
      <c r="G299" s="286"/>
      <c r="H299" s="286"/>
      <c r="I299" s="286"/>
      <c r="J299" s="286"/>
      <c r="K299" s="286"/>
      <c r="L299" s="286"/>
      <c r="M299" s="286"/>
      <c r="N299" s="286"/>
      <c r="O299" s="286"/>
    </row>
    <row r="300" ht="12.75" customHeight="1">
      <c r="A300" s="292"/>
      <c r="B300" s="291"/>
      <c r="C300" s="286"/>
      <c r="D300" s="286"/>
      <c r="E300" s="286"/>
      <c r="F300" s="286"/>
      <c r="G300" s="286"/>
      <c r="H300" s="286"/>
      <c r="I300" s="286"/>
      <c r="J300" s="286"/>
      <c r="K300" s="286"/>
      <c r="L300" s="286"/>
      <c r="M300" s="286"/>
      <c r="N300" s="286"/>
      <c r="O300" s="286"/>
    </row>
    <row r="301" ht="12.75" customHeight="1">
      <c r="A301" s="292"/>
      <c r="B301" s="291"/>
      <c r="C301" s="286"/>
      <c r="D301" s="286"/>
      <c r="E301" s="286"/>
      <c r="F301" s="286"/>
      <c r="G301" s="286"/>
      <c r="H301" s="286"/>
      <c r="I301" s="286"/>
      <c r="J301" s="286"/>
      <c r="K301" s="286"/>
      <c r="L301" s="286"/>
      <c r="M301" s="286"/>
      <c r="N301" s="286"/>
      <c r="O301" s="286"/>
    </row>
    <row r="302" ht="12.75" customHeight="1">
      <c r="A302" s="292"/>
      <c r="B302" s="291"/>
      <c r="C302" s="286"/>
      <c r="D302" s="286"/>
      <c r="E302" s="286"/>
      <c r="F302" s="286"/>
      <c r="G302" s="286"/>
      <c r="H302" s="286"/>
      <c r="I302" s="286"/>
      <c r="J302" s="286"/>
      <c r="K302" s="286"/>
      <c r="L302" s="286"/>
      <c r="M302" s="286"/>
      <c r="N302" s="286"/>
      <c r="O302" s="286"/>
    </row>
    <row r="303" ht="12.75" customHeight="1">
      <c r="A303" s="292"/>
      <c r="B303" s="291"/>
      <c r="C303" s="286"/>
      <c r="D303" s="286"/>
      <c r="E303" s="286"/>
      <c r="F303" s="286"/>
      <c r="G303" s="286"/>
      <c r="H303" s="286"/>
      <c r="I303" s="286"/>
      <c r="J303" s="286"/>
      <c r="K303" s="286"/>
      <c r="L303" s="286"/>
      <c r="M303" s="286"/>
      <c r="N303" s="286"/>
      <c r="O303" s="286"/>
    </row>
    <row r="304" ht="12.75" customHeight="1">
      <c r="A304" s="292"/>
      <c r="B304" s="291"/>
      <c r="C304" s="286"/>
      <c r="D304" s="286"/>
      <c r="E304" s="286"/>
      <c r="F304" s="286"/>
      <c r="G304" s="286"/>
      <c r="H304" s="286"/>
      <c r="I304" s="286"/>
      <c r="J304" s="286"/>
      <c r="K304" s="286"/>
      <c r="L304" s="286"/>
      <c r="M304" s="286"/>
      <c r="N304" s="286"/>
      <c r="O304" s="286"/>
    </row>
    <row r="305" ht="12.75" customHeight="1">
      <c r="A305" s="292"/>
      <c r="B305" s="291"/>
      <c r="C305" s="286"/>
      <c r="D305" s="286"/>
      <c r="E305" s="286"/>
      <c r="F305" s="286"/>
      <c r="G305" s="286"/>
      <c r="H305" s="286"/>
      <c r="I305" s="286"/>
      <c r="J305" s="286"/>
      <c r="K305" s="286"/>
      <c r="L305" s="286"/>
      <c r="M305" s="286"/>
      <c r="N305" s="286"/>
      <c r="O305" s="286"/>
    </row>
    <row r="306" ht="12.75" customHeight="1">
      <c r="A306" s="292"/>
      <c r="B306" s="291"/>
      <c r="C306" s="286"/>
      <c r="D306" s="286"/>
      <c r="E306" s="286"/>
      <c r="F306" s="286"/>
      <c r="G306" s="286"/>
      <c r="H306" s="286"/>
      <c r="I306" s="286"/>
      <c r="J306" s="286"/>
      <c r="K306" s="286"/>
      <c r="L306" s="286"/>
      <c r="M306" s="286"/>
      <c r="N306" s="286"/>
      <c r="O306" s="286"/>
    </row>
    <row r="307" ht="12.75" customHeight="1">
      <c r="A307" s="292"/>
      <c r="B307" s="291"/>
      <c r="C307" s="286"/>
      <c r="D307" s="286"/>
      <c r="E307" s="286"/>
      <c r="F307" s="286"/>
      <c r="G307" s="286"/>
      <c r="H307" s="286"/>
      <c r="I307" s="286"/>
      <c r="J307" s="286"/>
      <c r="K307" s="286"/>
      <c r="L307" s="286"/>
      <c r="M307" s="286"/>
      <c r="N307" s="286"/>
      <c r="O307" s="286"/>
    </row>
    <row r="308" ht="12.75" customHeight="1">
      <c r="A308" s="292"/>
      <c r="B308" s="291"/>
      <c r="C308" s="286"/>
      <c r="D308" s="286"/>
      <c r="E308" s="286"/>
      <c r="F308" s="286"/>
      <c r="G308" s="286"/>
      <c r="H308" s="286"/>
      <c r="I308" s="286"/>
      <c r="J308" s="286"/>
      <c r="K308" s="286"/>
      <c r="L308" s="286"/>
      <c r="M308" s="286"/>
      <c r="N308" s="286"/>
      <c r="O308" s="286"/>
    </row>
    <row r="309" ht="12.75" customHeight="1">
      <c r="A309" s="290"/>
      <c r="B309" s="291"/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  <c r="N309" s="286"/>
      <c r="O309" s="286"/>
    </row>
    <row r="310" ht="12.75" customHeight="1">
      <c r="A310" s="292"/>
      <c r="B310" s="291"/>
      <c r="C310" s="286"/>
      <c r="D310" s="286"/>
      <c r="E310" s="286"/>
      <c r="F310" s="286"/>
      <c r="G310" s="286"/>
      <c r="H310" s="286"/>
      <c r="I310" s="286"/>
      <c r="J310" s="286"/>
      <c r="K310" s="286"/>
      <c r="L310" s="286"/>
      <c r="M310" s="286"/>
      <c r="N310" s="286"/>
      <c r="O310" s="286"/>
    </row>
    <row r="311" ht="12.75" customHeight="1">
      <c r="A311" s="292"/>
      <c r="B311" s="291"/>
      <c r="C311" s="286"/>
      <c r="D311" s="286"/>
      <c r="E311" s="286"/>
      <c r="F311" s="286"/>
      <c r="G311" s="286"/>
      <c r="H311" s="286"/>
      <c r="I311" s="286"/>
      <c r="J311" s="286"/>
      <c r="K311" s="286"/>
      <c r="L311" s="286"/>
      <c r="M311" s="286"/>
      <c r="N311" s="286"/>
      <c r="O311" s="286"/>
    </row>
    <row r="312" ht="12.75" customHeight="1">
      <c r="A312" s="292"/>
      <c r="B312" s="291"/>
      <c r="C312" s="286"/>
      <c r="D312" s="286"/>
      <c r="E312" s="286"/>
      <c r="F312" s="286"/>
      <c r="G312" s="286"/>
      <c r="H312" s="286"/>
      <c r="I312" s="286"/>
      <c r="J312" s="286"/>
      <c r="K312" s="286"/>
      <c r="L312" s="286"/>
      <c r="M312" s="286"/>
      <c r="N312" s="286"/>
      <c r="O312" s="286"/>
    </row>
    <row r="313" ht="12.75" customHeight="1">
      <c r="A313" s="292"/>
      <c r="B313" s="291"/>
      <c r="C313" s="286"/>
      <c r="D313" s="286"/>
      <c r="E313" s="286"/>
      <c r="F313" s="286"/>
      <c r="G313" s="286"/>
      <c r="H313" s="286"/>
      <c r="I313" s="286"/>
      <c r="J313" s="286"/>
      <c r="K313" s="286"/>
      <c r="L313" s="286"/>
      <c r="M313" s="286"/>
      <c r="N313" s="286"/>
      <c r="O313" s="286"/>
    </row>
    <row r="314" ht="12.75" customHeight="1">
      <c r="A314" s="292"/>
      <c r="B314" s="291"/>
      <c r="C314" s="286"/>
      <c r="D314" s="286"/>
      <c r="E314" s="286"/>
      <c r="F314" s="286"/>
      <c r="G314" s="286"/>
      <c r="H314" s="286"/>
      <c r="I314" s="286"/>
      <c r="J314" s="286"/>
      <c r="K314" s="286"/>
      <c r="L314" s="286"/>
      <c r="M314" s="286"/>
      <c r="N314" s="286"/>
      <c r="O314" s="286"/>
    </row>
    <row r="315" ht="12.75" customHeight="1">
      <c r="A315" s="293"/>
      <c r="B315" s="294"/>
      <c r="C315" s="295"/>
      <c r="D315" s="295"/>
      <c r="E315" s="295"/>
      <c r="F315" s="295"/>
      <c r="G315" s="295"/>
      <c r="H315" s="295"/>
      <c r="I315" s="295"/>
      <c r="J315" s="295"/>
      <c r="K315" s="295"/>
      <c r="L315" s="295"/>
      <c r="M315" s="295"/>
      <c r="N315" s="295"/>
      <c r="O315" s="295"/>
    </row>
    <row r="316" ht="12.75" customHeight="1">
      <c r="A316" s="292"/>
      <c r="B316" s="291"/>
      <c r="C316" s="286"/>
      <c r="D316" s="286"/>
      <c r="E316" s="286"/>
      <c r="F316" s="286"/>
      <c r="G316" s="286"/>
      <c r="H316" s="286"/>
      <c r="I316" s="286"/>
      <c r="J316" s="286"/>
      <c r="K316" s="286"/>
      <c r="L316" s="286"/>
      <c r="M316" s="286"/>
      <c r="N316" s="286"/>
      <c r="O316" s="286"/>
    </row>
    <row r="317" ht="12.75" customHeight="1">
      <c r="A317" s="290"/>
      <c r="B317" s="291"/>
      <c r="C317" s="286"/>
      <c r="D317" s="286"/>
      <c r="E317" s="286"/>
      <c r="F317" s="286"/>
      <c r="G317" s="286"/>
      <c r="H317" s="286"/>
      <c r="I317" s="286"/>
      <c r="J317" s="286"/>
      <c r="K317" s="286"/>
      <c r="L317" s="286"/>
      <c r="M317" s="286"/>
      <c r="N317" s="286"/>
      <c r="O317" s="286"/>
    </row>
    <row r="318" ht="12.75" customHeight="1">
      <c r="A318">
        <v>1.0</v>
      </c>
      <c r="B318">
        <v>99.0</v>
      </c>
      <c r="C318" s="3" t="s">
        <v>405</v>
      </c>
      <c r="G318" s="3"/>
    </row>
    <row r="319" ht="12.75" customHeight="1">
      <c r="A319">
        <v>100.0</v>
      </c>
      <c r="B319">
        <v>199.0</v>
      </c>
      <c r="C319" t="s">
        <v>406</v>
      </c>
      <c r="G319" s="3"/>
    </row>
    <row r="320" ht="12.75" customHeight="1">
      <c r="A320">
        <v>200.0</v>
      </c>
      <c r="B320">
        <v>299.0</v>
      </c>
      <c r="C320" s="3"/>
      <c r="G320" s="3"/>
    </row>
    <row r="321" ht="12.75" customHeight="1">
      <c r="A321">
        <v>300.0</v>
      </c>
      <c r="B321">
        <v>399.0</v>
      </c>
      <c r="C321" s="3" t="s">
        <v>407</v>
      </c>
      <c r="G321" s="3"/>
    </row>
    <row r="322" ht="12.75" customHeight="1">
      <c r="A322">
        <v>400.0</v>
      </c>
      <c r="B322">
        <v>499.0</v>
      </c>
      <c r="C322" s="3" t="s">
        <v>408</v>
      </c>
      <c r="G322" s="3"/>
    </row>
    <row r="323" ht="12.75" customHeight="1">
      <c r="A323">
        <v>500.0</v>
      </c>
      <c r="B323">
        <v>599.0</v>
      </c>
      <c r="C323" s="3" t="s">
        <v>409</v>
      </c>
      <c r="G323" s="3"/>
    </row>
    <row r="324" ht="12.75" customHeight="1">
      <c r="A324">
        <v>600.0</v>
      </c>
      <c r="B324">
        <v>699.0</v>
      </c>
      <c r="G324" s="3"/>
    </row>
    <row r="325" ht="12.75" customHeight="1">
      <c r="A325">
        <v>700.0</v>
      </c>
      <c r="B325">
        <v>799.0</v>
      </c>
      <c r="C325" s="3" t="s">
        <v>410</v>
      </c>
      <c r="G325" s="3"/>
    </row>
    <row r="326" ht="12.75" customHeight="1">
      <c r="A326">
        <v>800.0</v>
      </c>
      <c r="B326">
        <v>899.0</v>
      </c>
      <c r="C326" s="3" t="s">
        <v>411</v>
      </c>
      <c r="G326" s="3"/>
    </row>
    <row r="327" ht="12.75" customHeight="1">
      <c r="A327">
        <v>900.0</v>
      </c>
      <c r="B327">
        <v>999.0</v>
      </c>
      <c r="C327" s="3" t="s">
        <v>412</v>
      </c>
      <c r="G327" s="3"/>
    </row>
    <row r="328" ht="12.75" customHeight="1">
      <c r="A328">
        <v>1000.0</v>
      </c>
      <c r="B328">
        <v>9999.0</v>
      </c>
      <c r="C328" s="3" t="s">
        <v>413</v>
      </c>
      <c r="G328" s="3"/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baseType="lpstr" size="7">
      <vt:lpstr>Page1&amp;2</vt:lpstr>
      <vt:lpstr>Page5</vt:lpstr>
      <vt:lpstr>AR</vt:lpstr>
      <vt:lpstr>GK</vt:lpstr>
      <vt:lpstr>INC</vt:lpstr>
      <vt:lpstr>'Page1&amp;2 '!Print_Area</vt:lpstr>
      <vt:lpstr>TAX</vt:lpstr>
    </vt:vector>
  </TitlesOfParts>
  <LinksUpToDate>false</LinksUpToDate>
  <SharedDoc>false</SharedDoc>
  <HyperlinksChanged>false</HyperlinksChanged>
  <Application>Excel Android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Administrator</dc:creator>
  <cp:lastModifiedBy>USER</cp:lastModifiedBy>
  <cp:lastPrinted>2025-01-06T10:56:26Z</cp:lastPrinted>
  <dcterms:modified xsi:type="dcterms:W3CDTF">2025-12-12T10:18:24Z</dcterms:modified>
</cp:coreProperties>
</file>